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20" windowWidth="12120" windowHeight="8820" firstSheet="61" activeTab="64"/>
  </bookViews>
  <sheets>
    <sheet name="First-Page" sheetId="110" r:id="rId1"/>
    <sheet name="Contents" sheetId="140" r:id="rId2"/>
    <sheet name="Sheet1" sheetId="134" r:id="rId3"/>
    <sheet name="AT-1-Gen_Info " sheetId="56" r:id="rId4"/>
    <sheet name="AT-2-S1 BUDGET" sheetId="96" r:id="rId5"/>
    <sheet name="AT_2A_fundflow" sheetId="99" r:id="rId6"/>
    <sheet name="AT-3" sheetId="100" r:id="rId7"/>
    <sheet name="AT3A_cvrg(Insti)_PY" sheetId="1" r:id="rId8"/>
    <sheet name="AT3B_cvrg(Insti)_UPY " sheetId="58" r:id="rId9"/>
    <sheet name="AT3C_cvrg(Insti)_UPY " sheetId="59" r:id="rId10"/>
    <sheet name="enrolment vs availed_PY" sheetId="60" r:id="rId11"/>
    <sheet name="enrolment vs availed_UPY" sheetId="47" r:id="rId12"/>
    <sheet name="AT-4B" sheetId="141" r:id="rId13"/>
    <sheet name="T5_PLAN_vs_PRFM" sheetId="4" r:id="rId14"/>
    <sheet name="T5A_PLAN_vs_PRFM " sheetId="111" r:id="rId15"/>
    <sheet name="T5B_PLAN_vs_PRFM  (2)" sheetId="127" r:id="rId16"/>
    <sheet name="T5C_Drought_PLAN_vs_PRFM " sheetId="113" r:id="rId17"/>
    <sheet name="T5D_Drought_PLAN_vs_PRFM  " sheetId="112" r:id="rId18"/>
    <sheet name="T6_FG_py_Utlsn" sheetId="5" r:id="rId19"/>
    <sheet name="T6A_FG_Upy_Utlsn " sheetId="74" r:id="rId20"/>
    <sheet name="T6B_Pay_FG_FCI_Pry" sheetId="86" r:id="rId21"/>
    <sheet name="T6C_Coarse_Grain" sheetId="128" r:id="rId22"/>
    <sheet name="T7_CC_PY_Utlsn" sheetId="7" r:id="rId23"/>
    <sheet name="T7ACC_UPY_Utlsn " sheetId="75" r:id="rId24"/>
    <sheet name="AT-8_Hon_CCH_Pry" sheetId="88" r:id="rId25"/>
    <sheet name="AT-8A_Hon_CCH_UPry" sheetId="114" r:id="rId26"/>
    <sheet name="AT9_TA" sheetId="13" r:id="rId27"/>
    <sheet name="AT10_MME" sheetId="14" r:id="rId28"/>
    <sheet name="AT10A_" sheetId="138" r:id="rId29"/>
    <sheet name="AT-10 B" sheetId="121" r:id="rId30"/>
    <sheet name="AT-10 C" sheetId="123" r:id="rId31"/>
    <sheet name="AT-10D" sheetId="102" r:id="rId32"/>
    <sheet name="AT-10 E" sheetId="142" r:id="rId33"/>
    <sheet name="AT-10 F Drinking Water" sheetId="150" r:id="rId34"/>
    <sheet name="AT11_KS Year wise" sheetId="115" r:id="rId35"/>
    <sheet name="AT11A_KS-District wise" sheetId="16" r:id="rId36"/>
    <sheet name="AT12_KD-New" sheetId="26" r:id="rId37"/>
    <sheet name="AT12A_KD-Replacement" sheetId="117" r:id="rId38"/>
    <sheet name="Mode of cooking" sheetId="103" r:id="rId39"/>
    <sheet name="AT-14" sheetId="124" r:id="rId40"/>
    <sheet name="AT-14 A" sheetId="135" r:id="rId41"/>
    <sheet name="AT-15" sheetId="132" r:id="rId42"/>
    <sheet name="AT-16" sheetId="133" r:id="rId43"/>
    <sheet name="AT_17_Coverage-RBSK " sheetId="93" r:id="rId44"/>
    <sheet name="AT18_Details_Community " sheetId="66" r:id="rId45"/>
    <sheet name="AT_19_Impl_Agency" sheetId="84" r:id="rId46"/>
    <sheet name="AT_20_CentralCookingagency " sheetId="119" r:id="rId47"/>
    <sheet name="AT-21" sheetId="105" r:id="rId48"/>
    <sheet name="AT-22" sheetId="108" r:id="rId49"/>
    <sheet name="AT-23 MIS" sheetId="101" r:id="rId50"/>
    <sheet name="AT-23A _AMS" sheetId="139" r:id="rId51"/>
    <sheet name="AT-24" sheetId="104" r:id="rId52"/>
    <sheet name="AT-25" sheetId="109" r:id="rId53"/>
    <sheet name="Sheet1 (2)" sheetId="137" r:id="rId54"/>
    <sheet name="AT26_NoWD" sheetId="27" r:id="rId55"/>
    <sheet name="AT26A_NoWD" sheetId="28" r:id="rId56"/>
    <sheet name="AT27_Req_FG_CA_Pry" sheetId="29" r:id="rId57"/>
    <sheet name="AT27A_Req_FG_CA_U Pry " sheetId="144" r:id="rId58"/>
    <sheet name="AT27B_Req_FG_CA_N CLP" sheetId="145" r:id="rId59"/>
    <sheet name="AT27C_Req_FG_Drought -Pry " sheetId="146" r:id="rId60"/>
    <sheet name="AT27D_Req_FG_Drought -UPry " sheetId="147" r:id="rId61"/>
    <sheet name="AT_28_RqmtKitchen" sheetId="62" r:id="rId62"/>
    <sheet name="AT-28A_RqmtPlinthArea" sheetId="78" r:id="rId63"/>
    <sheet name="AT29_K_D" sheetId="72" r:id="rId64"/>
    <sheet name="AT-30_Coook-cum-Helper" sheetId="65" r:id="rId65"/>
    <sheet name="AT_31_Budget_provision " sheetId="98" r:id="rId66"/>
    <sheet name="AT32_Drought Pry Util" sheetId="148" r:id="rId67"/>
    <sheet name="AT-32A Drought UPry Util" sheetId="149" r:id="rId68"/>
    <sheet name="Sheet2" sheetId="151" r:id="rId69"/>
  </sheets>
  <definedNames>
    <definedName name="_xlnm.Print_Area" localSheetId="43">'AT_17_Coverage-RBSK '!$A$1:$L$60</definedName>
    <definedName name="_xlnm.Print_Area" localSheetId="45">AT_19_Impl_Agency!$A$1:$J$62</definedName>
    <definedName name="_xlnm.Print_Area" localSheetId="46">'AT_20_CentralCookingagency '!$A$1:$M$59</definedName>
    <definedName name="_xlnm.Print_Area" localSheetId="61">AT_28_RqmtKitchen!$A$1:$S$56</definedName>
    <definedName name="_xlnm.Print_Area" localSheetId="5">AT_2A_fundflow!$A$1:$V$30</definedName>
    <definedName name="_xlnm.Print_Area" localSheetId="65">'AT_31_Budget_provision '!$A$1:$W$32</definedName>
    <definedName name="_xlnm.Print_Area" localSheetId="29">'AT-10 B'!$A$1:$J$58</definedName>
    <definedName name="_xlnm.Print_Area" localSheetId="30">'AT-10 C'!$A$1:$K$56</definedName>
    <definedName name="_xlnm.Print_Area" localSheetId="32">'AT-10 E'!$A$1:$G$55</definedName>
    <definedName name="_xlnm.Print_Area" localSheetId="33">'AT-10 F Drinking Water'!$A$1:$O$62</definedName>
    <definedName name="_xlnm.Print_Area" localSheetId="27">AT10_MME!$A$1:$H$35</definedName>
    <definedName name="_xlnm.Print_Area" localSheetId="28">AT10A_!$A$1:$E$61</definedName>
    <definedName name="_xlnm.Print_Area" localSheetId="31">'AT-10D'!$A$1:$H$43</definedName>
    <definedName name="_xlnm.Print_Area" localSheetId="34">'AT11_KS Year wise'!$A$1:$K$32</definedName>
    <definedName name="_xlnm.Print_Area" localSheetId="35">'AT11A_KS-District wise'!$A$1:$K$57</definedName>
    <definedName name="_xlnm.Print_Area" localSheetId="36">'AT12_KD-New'!$A$1:$K$59</definedName>
    <definedName name="_xlnm.Print_Area" localSheetId="37">'AT12A_KD-Replacement'!$A$1:$K$60</definedName>
    <definedName name="_xlnm.Print_Area" localSheetId="39">'AT-14'!$A$1:$N$55</definedName>
    <definedName name="_xlnm.Print_Area" localSheetId="40">'AT-14 A'!$A$1:$H$55</definedName>
    <definedName name="_xlnm.Print_Area" localSheetId="41">'AT-15'!$A$1:$L$55</definedName>
    <definedName name="_xlnm.Print_Area" localSheetId="42">'AT-16'!$A$1:$K$55</definedName>
    <definedName name="_xlnm.Print_Area" localSheetId="44">'AT18_Details_Community '!$A$1:$F$58</definedName>
    <definedName name="_xlnm.Print_Area" localSheetId="3">'AT-1-Gen_Info '!$A$1:$T$54</definedName>
    <definedName name="_xlnm.Print_Area" localSheetId="47">'AT-21'!$A$1:$K$57</definedName>
    <definedName name="_xlnm.Print_Area" localSheetId="51">'AT-24'!$A$1:$M$60</definedName>
    <definedName name="_xlnm.Print_Area" localSheetId="54">AT26_NoWD!$A$1:$L$32</definedName>
    <definedName name="_xlnm.Print_Area" localSheetId="55">AT26A_NoWD!$A$1:$K$33</definedName>
    <definedName name="_xlnm.Print_Area" localSheetId="56">AT27_Req_FG_CA_Pry!$A$1:$R$58</definedName>
    <definedName name="_xlnm.Print_Area" localSheetId="57">'AT27A_Req_FG_CA_U Pry '!$A$1:$R$58</definedName>
    <definedName name="_xlnm.Print_Area" localSheetId="58">'AT27B_Req_FG_CA_N CLP'!$A$1:$N$58</definedName>
    <definedName name="_xlnm.Print_Area" localSheetId="59">'AT27C_Req_FG_Drought -Pry '!$A$1:$N$58</definedName>
    <definedName name="_xlnm.Print_Area" localSheetId="60">'AT27D_Req_FG_Drought -UPry '!$A$1:$N$57</definedName>
    <definedName name="_xlnm.Print_Area" localSheetId="62">'AT-28A_RqmtPlinthArea'!$A$1:$S$56</definedName>
    <definedName name="_xlnm.Print_Area" localSheetId="63">AT29_K_D!$A$1:$AF$58</definedName>
    <definedName name="_xlnm.Print_Area" localSheetId="4">'AT-2-S1 BUDGET'!$A$1:$V$35</definedName>
    <definedName name="_xlnm.Print_Area" localSheetId="64">'AT-30_Coook-cum-Helper'!$A$1:$L$56</definedName>
    <definedName name="_xlnm.Print_Area" localSheetId="66">'AT32_Drought Pry Util'!$A$1:$L$57</definedName>
    <definedName name="_xlnm.Print_Area" localSheetId="67">'AT-32A Drought UPry Util'!$A$1:$L$59</definedName>
    <definedName name="_xlnm.Print_Area" localSheetId="7">'AT3A_cvrg(Insti)_PY'!$A$1:$N$62</definedName>
    <definedName name="_xlnm.Print_Area" localSheetId="8">'AT3B_cvrg(Insti)_UPY '!$A$1:$N$63</definedName>
    <definedName name="_xlnm.Print_Area" localSheetId="9">'AT3C_cvrg(Insti)_UPY '!$A$1:$N$60</definedName>
    <definedName name="_xlnm.Print_Area" localSheetId="24">'AT-8_Hon_CCH_Pry'!$A$1:$V$61</definedName>
    <definedName name="_xlnm.Print_Area" localSheetId="25">'AT-8A_Hon_CCH_UPry'!$A$1:$V$61</definedName>
    <definedName name="_xlnm.Print_Area" localSheetId="26">AT9_TA!$A$1:$J$58</definedName>
    <definedName name="_xlnm.Print_Area" localSheetId="1">Contents!$A$1:$C$65</definedName>
    <definedName name="_xlnm.Print_Area" localSheetId="10">'enrolment vs availed_PY'!$A$1:$Q$57</definedName>
    <definedName name="_xlnm.Print_Area" localSheetId="11">'enrolment vs availed_UPY'!$A$1:$Q$60</definedName>
    <definedName name="_xlnm.Print_Area" localSheetId="38">'Mode of cooking'!$A$1:$H$56</definedName>
    <definedName name="_xlnm.Print_Area" localSheetId="2">Sheet1!$A$1:$J$24</definedName>
    <definedName name="_xlnm.Print_Area" localSheetId="53">'Sheet1 (2)'!$A$1:$J$24</definedName>
    <definedName name="_xlnm.Print_Area" localSheetId="15">'T5B_PLAN_vs_PRFM  (2)'!$A$1:$J$58</definedName>
    <definedName name="_xlnm.Print_Area" localSheetId="16">'T5C_Drought_PLAN_vs_PRFM '!$A$1:$J$57</definedName>
    <definedName name="_xlnm.Print_Area" localSheetId="17">'T5D_Drought_PLAN_vs_PRFM  '!$A$1:$J$58</definedName>
    <definedName name="_xlnm.Print_Area" localSheetId="18">T6_FG_py_Utlsn!$A$1:$L$60</definedName>
    <definedName name="_xlnm.Print_Area" localSheetId="19">'T6A_FG_Upy_Utlsn '!$A$1:$L$60</definedName>
    <definedName name="_xlnm.Print_Area" localSheetId="20">T6B_Pay_FG_FCI_Pry!$A$1:$M$59</definedName>
    <definedName name="_xlnm.Print_Area" localSheetId="21">T6C_Coarse_Grain!$A$1:$L$60</definedName>
    <definedName name="_xlnm.Print_Area" localSheetId="22">T7_CC_PY_Utlsn!$A$1:$Q$59</definedName>
    <definedName name="_xlnm.Print_Area" localSheetId="23">'T7ACC_UPY_Utlsn '!$A$1:$Q$59</definedName>
  </definedNames>
  <calcPr calcId="125725"/>
</workbook>
</file>

<file path=xl/calcChain.xml><?xml version="1.0" encoding="utf-8"?>
<calcChain xmlns="http://schemas.openxmlformats.org/spreadsheetml/2006/main">
  <c r="N12" i="93"/>
  <c r="N13"/>
  <c r="N14"/>
  <c r="N15"/>
  <c r="N16"/>
  <c r="N17"/>
  <c r="N18"/>
  <c r="N19"/>
  <c r="N20"/>
  <c r="N21"/>
  <c r="N22"/>
  <c r="N23"/>
  <c r="N24"/>
  <c r="N25"/>
  <c r="N26"/>
  <c r="N27"/>
  <c r="N28"/>
  <c r="N29"/>
  <c r="N30"/>
  <c r="N31"/>
  <c r="N32"/>
  <c r="N33"/>
  <c r="N34"/>
  <c r="N35"/>
  <c r="N36"/>
  <c r="N37"/>
  <c r="N38"/>
  <c r="N39"/>
  <c r="N40"/>
  <c r="N41"/>
  <c r="N42"/>
  <c r="N43"/>
  <c r="N44"/>
  <c r="N45"/>
  <c r="N46"/>
  <c r="N47"/>
  <c r="N48"/>
  <c r="N49"/>
  <c r="N50"/>
  <c r="N11"/>
  <c r="J50" i="111"/>
  <c r="S32" i="56"/>
  <c r="Q32"/>
  <c r="K32"/>
  <c r="I32"/>
  <c r="J13" i="74"/>
  <c r="J14"/>
  <c r="J15"/>
  <c r="J16"/>
  <c r="J17"/>
  <c r="J18"/>
  <c r="J19"/>
  <c r="J20"/>
  <c r="J21"/>
  <c r="J22"/>
  <c r="J23"/>
  <c r="J24"/>
  <c r="J25"/>
  <c r="J26"/>
  <c r="J27"/>
  <c r="J28"/>
  <c r="J29"/>
  <c r="J30"/>
  <c r="J31"/>
  <c r="J32"/>
  <c r="J33"/>
  <c r="J34"/>
  <c r="J35"/>
  <c r="J36"/>
  <c r="J37"/>
  <c r="J38"/>
  <c r="J39"/>
  <c r="J40"/>
  <c r="J41"/>
  <c r="J42"/>
  <c r="J43"/>
  <c r="J44"/>
  <c r="J45"/>
  <c r="J46"/>
  <c r="J47"/>
  <c r="J48"/>
  <c r="J49"/>
  <c r="J12"/>
  <c r="K14" i="86" l="1"/>
  <c r="K15"/>
  <c r="K16"/>
  <c r="K17"/>
  <c r="K18"/>
  <c r="K19"/>
  <c r="K20"/>
  <c r="K21"/>
  <c r="K22"/>
  <c r="K23"/>
  <c r="K24"/>
  <c r="K25"/>
  <c r="K26"/>
  <c r="K27"/>
  <c r="K28"/>
  <c r="K29"/>
  <c r="K30"/>
  <c r="K31"/>
  <c r="K32"/>
  <c r="K33"/>
  <c r="K34"/>
  <c r="K35"/>
  <c r="K36"/>
  <c r="K37"/>
  <c r="K38"/>
  <c r="K39"/>
  <c r="K40"/>
  <c r="K41"/>
  <c r="K42"/>
  <c r="K43"/>
  <c r="K44"/>
  <c r="K45"/>
  <c r="K46"/>
  <c r="K47"/>
  <c r="K48"/>
  <c r="K49"/>
  <c r="K50"/>
  <c r="K13"/>
  <c r="H23" i="28"/>
  <c r="J23" s="1"/>
  <c r="J12"/>
  <c r="J13"/>
  <c r="J14"/>
  <c r="J15"/>
  <c r="J16"/>
  <c r="J17"/>
  <c r="J18"/>
  <c r="J19"/>
  <c r="J20"/>
  <c r="J21"/>
  <c r="J22"/>
  <c r="J11"/>
  <c r="C47" i="141"/>
  <c r="H25" i="14"/>
  <c r="E50" i="13"/>
  <c r="E51" i="86"/>
  <c r="C51"/>
  <c r="E51" i="138"/>
  <c r="K10" i="105"/>
  <c r="K11"/>
  <c r="K12"/>
  <c r="K13"/>
  <c r="K14"/>
  <c r="K15"/>
  <c r="K16"/>
  <c r="K17"/>
  <c r="K18"/>
  <c r="K19"/>
  <c r="K20"/>
  <c r="K21"/>
  <c r="K22"/>
  <c r="K23"/>
  <c r="K24"/>
  <c r="K25"/>
  <c r="K26"/>
  <c r="K27"/>
  <c r="K28"/>
  <c r="K29"/>
  <c r="K30"/>
  <c r="K31"/>
  <c r="K32"/>
  <c r="K33"/>
  <c r="K34"/>
  <c r="K35"/>
  <c r="K36"/>
  <c r="K37"/>
  <c r="K38"/>
  <c r="K39"/>
  <c r="K40"/>
  <c r="K41"/>
  <c r="K42"/>
  <c r="K43"/>
  <c r="K44"/>
  <c r="K45"/>
  <c r="K46"/>
  <c r="I47"/>
  <c r="F50" i="93"/>
  <c r="E50"/>
  <c r="H50" i="13"/>
  <c r="O52" i="114"/>
  <c r="N52"/>
  <c r="O52" i="88"/>
  <c r="N52"/>
  <c r="M52" i="75"/>
  <c r="L52"/>
  <c r="M52" i="7"/>
  <c r="L52" l="1"/>
  <c r="O15"/>
  <c r="O16"/>
  <c r="O17"/>
  <c r="O18"/>
  <c r="O19"/>
  <c r="O20"/>
  <c r="O21"/>
  <c r="O22"/>
  <c r="O23"/>
  <c r="O24"/>
  <c r="O25"/>
  <c r="O26"/>
  <c r="O27"/>
  <c r="O28"/>
  <c r="O29"/>
  <c r="O30"/>
  <c r="O31"/>
  <c r="O32"/>
  <c r="O33"/>
  <c r="O34"/>
  <c r="O35"/>
  <c r="O36"/>
  <c r="O37"/>
  <c r="O38"/>
  <c r="O39"/>
  <c r="O40"/>
  <c r="O41"/>
  <c r="O42"/>
  <c r="O43"/>
  <c r="O44"/>
  <c r="O45"/>
  <c r="O46"/>
  <c r="O47"/>
  <c r="O48"/>
  <c r="O49"/>
  <c r="O50"/>
  <c r="O51"/>
  <c r="P15"/>
  <c r="Q15" s="1"/>
  <c r="P16"/>
  <c r="P17"/>
  <c r="Q17" s="1"/>
  <c r="P18"/>
  <c r="P19"/>
  <c r="Q19" s="1"/>
  <c r="P20"/>
  <c r="P21"/>
  <c r="Q21" s="1"/>
  <c r="P22"/>
  <c r="P23"/>
  <c r="Q23" s="1"/>
  <c r="P24"/>
  <c r="P25"/>
  <c r="Q25" s="1"/>
  <c r="P26"/>
  <c r="P27"/>
  <c r="Q27" s="1"/>
  <c r="P28"/>
  <c r="P29"/>
  <c r="Q29" s="1"/>
  <c r="P30"/>
  <c r="P31"/>
  <c r="Q31" s="1"/>
  <c r="P32"/>
  <c r="P33"/>
  <c r="Q33" s="1"/>
  <c r="P34"/>
  <c r="P35"/>
  <c r="Q35" s="1"/>
  <c r="P36"/>
  <c r="P37"/>
  <c r="Q37" s="1"/>
  <c r="P38"/>
  <c r="P39"/>
  <c r="Q39" s="1"/>
  <c r="P40"/>
  <c r="P41"/>
  <c r="Q41" s="1"/>
  <c r="P42"/>
  <c r="P43"/>
  <c r="Q43" s="1"/>
  <c r="P44"/>
  <c r="P45"/>
  <c r="Q45" s="1"/>
  <c r="P46"/>
  <c r="P47"/>
  <c r="Q47" s="1"/>
  <c r="P48"/>
  <c r="P49"/>
  <c r="P50"/>
  <c r="P51"/>
  <c r="Q51" s="1"/>
  <c r="Q16"/>
  <c r="Q20"/>
  <c r="Q24"/>
  <c r="Q28"/>
  <c r="Q32"/>
  <c r="Q36"/>
  <c r="Q40"/>
  <c r="Q44"/>
  <c r="Q48"/>
  <c r="J14" i="86"/>
  <c r="J15"/>
  <c r="J16"/>
  <c r="J17"/>
  <c r="J18"/>
  <c r="J19"/>
  <c r="J20"/>
  <c r="J21"/>
  <c r="J22"/>
  <c r="J23"/>
  <c r="J24"/>
  <c r="J25"/>
  <c r="J26"/>
  <c r="J27"/>
  <c r="J28"/>
  <c r="J29"/>
  <c r="J30"/>
  <c r="J31"/>
  <c r="J32"/>
  <c r="J33"/>
  <c r="J34"/>
  <c r="J35"/>
  <c r="J36"/>
  <c r="J37"/>
  <c r="J38"/>
  <c r="J39"/>
  <c r="J40"/>
  <c r="J41"/>
  <c r="J42"/>
  <c r="J43"/>
  <c r="J44"/>
  <c r="J45"/>
  <c r="J46"/>
  <c r="J47"/>
  <c r="J48"/>
  <c r="J49"/>
  <c r="J50"/>
  <c r="J13"/>
  <c r="I51"/>
  <c r="H51"/>
  <c r="G51"/>
  <c r="F51"/>
  <c r="E50" i="74"/>
  <c r="F50" i="5"/>
  <c r="E50"/>
  <c r="L12" i="47"/>
  <c r="L13"/>
  <c r="L14"/>
  <c r="L15"/>
  <c r="L16"/>
  <c r="L17"/>
  <c r="L18"/>
  <c r="L19"/>
  <c r="L20"/>
  <c r="L21"/>
  <c r="L22"/>
  <c r="L23"/>
  <c r="L24"/>
  <c r="L25"/>
  <c r="L26"/>
  <c r="L27"/>
  <c r="L28"/>
  <c r="L29"/>
  <c r="L30"/>
  <c r="L31"/>
  <c r="L32"/>
  <c r="L33"/>
  <c r="L34"/>
  <c r="L35"/>
  <c r="L36"/>
  <c r="L37"/>
  <c r="L38"/>
  <c r="L39"/>
  <c r="L40"/>
  <c r="L41"/>
  <c r="L42"/>
  <c r="L43"/>
  <c r="L44"/>
  <c r="L45"/>
  <c r="L46"/>
  <c r="L47"/>
  <c r="L48"/>
  <c r="L11"/>
  <c r="H49"/>
  <c r="I49"/>
  <c r="J49"/>
  <c r="K49"/>
  <c r="M49"/>
  <c r="N49"/>
  <c r="O49"/>
  <c r="P49"/>
  <c r="Q12"/>
  <c r="Q13"/>
  <c r="Q14"/>
  <c r="Q15"/>
  <c r="Q16"/>
  <c r="Q17"/>
  <c r="Q18"/>
  <c r="Q19"/>
  <c r="Q20"/>
  <c r="Q21"/>
  <c r="Q22"/>
  <c r="Q23"/>
  <c r="Q24"/>
  <c r="Q25"/>
  <c r="Q26"/>
  <c r="Q27"/>
  <c r="Q28"/>
  <c r="Q29"/>
  <c r="Q30"/>
  <c r="Q31"/>
  <c r="Q32"/>
  <c r="Q33"/>
  <c r="Q34"/>
  <c r="Q35"/>
  <c r="Q36"/>
  <c r="Q37"/>
  <c r="Q38"/>
  <c r="Q39"/>
  <c r="Q40"/>
  <c r="Q41"/>
  <c r="Q42"/>
  <c r="Q43"/>
  <c r="Q44"/>
  <c r="Q45"/>
  <c r="Q46"/>
  <c r="Q47"/>
  <c r="Q48"/>
  <c r="Q11"/>
  <c r="H49" i="60"/>
  <c r="L11"/>
  <c r="I49"/>
  <c r="J49"/>
  <c r="K49"/>
  <c r="L12"/>
  <c r="L13"/>
  <c r="L14"/>
  <c r="L15"/>
  <c r="L16"/>
  <c r="L17"/>
  <c r="L18"/>
  <c r="L19"/>
  <c r="L20"/>
  <c r="L21"/>
  <c r="L22"/>
  <c r="L23"/>
  <c r="L24"/>
  <c r="L25"/>
  <c r="L26"/>
  <c r="L27"/>
  <c r="L28"/>
  <c r="L29"/>
  <c r="L30"/>
  <c r="L31"/>
  <c r="L32"/>
  <c r="L33"/>
  <c r="L34"/>
  <c r="L35"/>
  <c r="L36"/>
  <c r="L37"/>
  <c r="L38"/>
  <c r="L39"/>
  <c r="L40"/>
  <c r="L41"/>
  <c r="L42"/>
  <c r="L43"/>
  <c r="L44"/>
  <c r="L45"/>
  <c r="L46"/>
  <c r="L47"/>
  <c r="L48"/>
  <c r="J13" i="4"/>
  <c r="J14"/>
  <c r="J15"/>
  <c r="J16"/>
  <c r="J17"/>
  <c r="J18"/>
  <c r="J19"/>
  <c r="J20"/>
  <c r="J21"/>
  <c r="J22"/>
  <c r="J23"/>
  <c r="J24"/>
  <c r="J25"/>
  <c r="J26"/>
  <c r="J27"/>
  <c r="J28"/>
  <c r="J29"/>
  <c r="J30"/>
  <c r="J31"/>
  <c r="J32"/>
  <c r="J33"/>
  <c r="J34"/>
  <c r="J35"/>
  <c r="J36"/>
  <c r="J37"/>
  <c r="J38"/>
  <c r="J39"/>
  <c r="J40"/>
  <c r="J41"/>
  <c r="J42"/>
  <c r="J43"/>
  <c r="J44"/>
  <c r="J45"/>
  <c r="J46"/>
  <c r="J47"/>
  <c r="J48"/>
  <c r="J49"/>
  <c r="Q49" i="7" l="1"/>
  <c r="Q50"/>
  <c r="Q46"/>
  <c r="Q42"/>
  <c r="Q38"/>
  <c r="Q34"/>
  <c r="Q30"/>
  <c r="Q26"/>
  <c r="Q22"/>
  <c r="Q18"/>
  <c r="J51" i="86"/>
  <c r="L49" i="47"/>
  <c r="Q49"/>
  <c r="L49" i="60"/>
  <c r="N50" i="139"/>
  <c r="O50"/>
  <c r="P50"/>
  <c r="N50" i="101"/>
  <c r="O50"/>
  <c r="P50"/>
  <c r="E48" i="150"/>
  <c r="I16" i="98"/>
  <c r="I17"/>
  <c r="I18"/>
  <c r="I19"/>
  <c r="I22"/>
  <c r="U22" s="1"/>
  <c r="U21"/>
  <c r="N49" i="144"/>
  <c r="O49"/>
  <c r="P49"/>
  <c r="C49" i="29"/>
  <c r="D49"/>
  <c r="E49"/>
  <c r="F49"/>
  <c r="D50" i="111"/>
  <c r="D50" i="4"/>
  <c r="D48" i="150"/>
  <c r="C48"/>
  <c r="N49" i="29"/>
  <c r="O49"/>
  <c r="P49"/>
  <c r="G47" i="142"/>
  <c r="F47"/>
  <c r="E47"/>
  <c r="C47"/>
  <c r="D47"/>
  <c r="G49" i="29" l="1"/>
  <c r="C23" i="98"/>
  <c r="D23"/>
  <c r="E23"/>
  <c r="F23"/>
  <c r="G23"/>
  <c r="H23"/>
  <c r="L23"/>
  <c r="M23"/>
  <c r="N23"/>
  <c r="O23"/>
  <c r="P23"/>
  <c r="Q23"/>
  <c r="T16"/>
  <c r="T17"/>
  <c r="T18"/>
  <c r="T19"/>
  <c r="T15"/>
  <c r="S16"/>
  <c r="S17"/>
  <c r="S18"/>
  <c r="S19"/>
  <c r="S15"/>
  <c r="R16"/>
  <c r="U16" s="1"/>
  <c r="R17"/>
  <c r="U17" s="1"/>
  <c r="R18"/>
  <c r="U18" s="1"/>
  <c r="R19"/>
  <c r="U19" s="1"/>
  <c r="R15"/>
  <c r="K19"/>
  <c r="W19" s="1"/>
  <c r="J19"/>
  <c r="V19" s="1"/>
  <c r="J17"/>
  <c r="K17"/>
  <c r="J18"/>
  <c r="K18"/>
  <c r="J16"/>
  <c r="K16"/>
  <c r="W16" s="1"/>
  <c r="J15"/>
  <c r="K15"/>
  <c r="I15"/>
  <c r="K12" i="65"/>
  <c r="L12" s="1"/>
  <c r="K13"/>
  <c r="L13" s="1"/>
  <c r="K14"/>
  <c r="L14" s="1"/>
  <c r="K15"/>
  <c r="L15" s="1"/>
  <c r="K16"/>
  <c r="L16" s="1"/>
  <c r="K17"/>
  <c r="L17"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K48"/>
  <c r="L48" s="1"/>
  <c r="K11"/>
  <c r="L11" s="1"/>
  <c r="H49"/>
  <c r="I49"/>
  <c r="D49"/>
  <c r="E49"/>
  <c r="K49" s="1"/>
  <c r="L49" s="1"/>
  <c r="C49"/>
  <c r="G49"/>
  <c r="AF12" i="7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F48"/>
  <c r="AF11"/>
  <c r="AA49"/>
  <c r="AF49" s="1"/>
  <c r="I49"/>
  <c r="J49"/>
  <c r="K49"/>
  <c r="L49"/>
  <c r="M49"/>
  <c r="N12"/>
  <c r="N13"/>
  <c r="N14"/>
  <c r="N15"/>
  <c r="N16"/>
  <c r="N17"/>
  <c r="N18"/>
  <c r="N19"/>
  <c r="N20"/>
  <c r="N21"/>
  <c r="N22"/>
  <c r="N23"/>
  <c r="N24"/>
  <c r="N25"/>
  <c r="N26"/>
  <c r="N27"/>
  <c r="N28"/>
  <c r="N29"/>
  <c r="N30"/>
  <c r="N31"/>
  <c r="N32"/>
  <c r="N33"/>
  <c r="N34"/>
  <c r="N35"/>
  <c r="N36"/>
  <c r="N37"/>
  <c r="N38"/>
  <c r="N39"/>
  <c r="N40"/>
  <c r="N41"/>
  <c r="N42"/>
  <c r="N43"/>
  <c r="N44"/>
  <c r="N45"/>
  <c r="N46"/>
  <c r="N47"/>
  <c r="N48"/>
  <c r="N11"/>
  <c r="C49"/>
  <c r="D49"/>
  <c r="E49"/>
  <c r="F49"/>
  <c r="G49"/>
  <c r="H12"/>
  <c r="H13"/>
  <c r="H14"/>
  <c r="H15"/>
  <c r="H16"/>
  <c r="H17"/>
  <c r="H18"/>
  <c r="H19"/>
  <c r="H20"/>
  <c r="H21"/>
  <c r="H22"/>
  <c r="H23"/>
  <c r="H24"/>
  <c r="H25"/>
  <c r="H26"/>
  <c r="H27"/>
  <c r="H28"/>
  <c r="H29"/>
  <c r="H30"/>
  <c r="H31"/>
  <c r="H32"/>
  <c r="H33"/>
  <c r="H34"/>
  <c r="H35"/>
  <c r="H36"/>
  <c r="H37"/>
  <c r="H38"/>
  <c r="H39"/>
  <c r="H40"/>
  <c r="H41"/>
  <c r="H42"/>
  <c r="H43"/>
  <c r="H44"/>
  <c r="H45"/>
  <c r="H46"/>
  <c r="H47"/>
  <c r="H48"/>
  <c r="H11"/>
  <c r="N12" i="62"/>
  <c r="N13"/>
  <c r="N14"/>
  <c r="N15"/>
  <c r="N16"/>
  <c r="N17"/>
  <c r="N18"/>
  <c r="N19"/>
  <c r="N20"/>
  <c r="N21"/>
  <c r="N22"/>
  <c r="N23"/>
  <c r="N24"/>
  <c r="N25"/>
  <c r="N26"/>
  <c r="N27"/>
  <c r="N28"/>
  <c r="N29"/>
  <c r="N30"/>
  <c r="N31"/>
  <c r="N32"/>
  <c r="N33"/>
  <c r="N34"/>
  <c r="N35"/>
  <c r="N36"/>
  <c r="N37"/>
  <c r="N38"/>
  <c r="N39"/>
  <c r="N40"/>
  <c r="N41"/>
  <c r="N42"/>
  <c r="N43"/>
  <c r="N44"/>
  <c r="N45"/>
  <c r="N46"/>
  <c r="N47"/>
  <c r="N48"/>
  <c r="N49"/>
  <c r="N11"/>
  <c r="J12"/>
  <c r="J13"/>
  <c r="J14"/>
  <c r="J15"/>
  <c r="J16"/>
  <c r="J17"/>
  <c r="J18"/>
  <c r="J19"/>
  <c r="J20"/>
  <c r="J21"/>
  <c r="J22"/>
  <c r="J23"/>
  <c r="J24"/>
  <c r="J25"/>
  <c r="J26"/>
  <c r="J27"/>
  <c r="J28"/>
  <c r="J29"/>
  <c r="J30"/>
  <c r="J31"/>
  <c r="J32"/>
  <c r="J33"/>
  <c r="J34"/>
  <c r="J35"/>
  <c r="J36"/>
  <c r="J37"/>
  <c r="J38"/>
  <c r="J39"/>
  <c r="J40"/>
  <c r="J41"/>
  <c r="J42"/>
  <c r="J43"/>
  <c r="J44"/>
  <c r="J45"/>
  <c r="J46"/>
  <c r="J47"/>
  <c r="J48"/>
  <c r="J11"/>
  <c r="G49"/>
  <c r="H49"/>
  <c r="F12"/>
  <c r="F13"/>
  <c r="F14"/>
  <c r="F15"/>
  <c r="F16"/>
  <c r="F17"/>
  <c r="F18"/>
  <c r="F19"/>
  <c r="F20"/>
  <c r="F21"/>
  <c r="F22"/>
  <c r="F23"/>
  <c r="F24"/>
  <c r="F25"/>
  <c r="F26"/>
  <c r="F27"/>
  <c r="F28"/>
  <c r="F29"/>
  <c r="F30"/>
  <c r="F31"/>
  <c r="F32"/>
  <c r="F33"/>
  <c r="F34"/>
  <c r="F35"/>
  <c r="F36"/>
  <c r="F37"/>
  <c r="F38"/>
  <c r="F39"/>
  <c r="F40"/>
  <c r="F41"/>
  <c r="F42"/>
  <c r="F43"/>
  <c r="F44"/>
  <c r="F45"/>
  <c r="F46"/>
  <c r="F47"/>
  <c r="F48"/>
  <c r="F11"/>
  <c r="C49"/>
  <c r="D49"/>
  <c r="W18" i="98" l="1"/>
  <c r="H49" i="72"/>
  <c r="V18" i="98"/>
  <c r="W17"/>
  <c r="V17"/>
  <c r="U15"/>
  <c r="U23" s="1"/>
  <c r="J23"/>
  <c r="K23"/>
  <c r="T23"/>
  <c r="V15"/>
  <c r="V16"/>
  <c r="F49" i="62"/>
  <c r="J49"/>
  <c r="R23" i="98"/>
  <c r="W15"/>
  <c r="N49" i="72"/>
  <c r="S23" i="98"/>
  <c r="I23"/>
  <c r="C49" i="145"/>
  <c r="D49"/>
  <c r="E49"/>
  <c r="G12" i="144"/>
  <c r="I12" s="1"/>
  <c r="G13"/>
  <c r="I13" s="1"/>
  <c r="G14"/>
  <c r="I14" s="1"/>
  <c r="G15"/>
  <c r="I15" s="1"/>
  <c r="G16"/>
  <c r="I16" s="1"/>
  <c r="G17"/>
  <c r="I17" s="1"/>
  <c r="G18"/>
  <c r="I18" s="1"/>
  <c r="G19"/>
  <c r="I19" s="1"/>
  <c r="G20"/>
  <c r="I20" s="1"/>
  <c r="G21"/>
  <c r="I21" s="1"/>
  <c r="G22"/>
  <c r="I22" s="1"/>
  <c r="G23"/>
  <c r="I23" s="1"/>
  <c r="G24"/>
  <c r="I24" s="1"/>
  <c r="G25"/>
  <c r="I25" s="1"/>
  <c r="G26"/>
  <c r="I26" s="1"/>
  <c r="G27"/>
  <c r="I27" s="1"/>
  <c r="G28"/>
  <c r="I28" s="1"/>
  <c r="G29"/>
  <c r="I29" s="1"/>
  <c r="G30"/>
  <c r="I30" s="1"/>
  <c r="G31"/>
  <c r="I31" s="1"/>
  <c r="G32"/>
  <c r="I32" s="1"/>
  <c r="G33"/>
  <c r="I33" s="1"/>
  <c r="G34"/>
  <c r="I34" s="1"/>
  <c r="G35"/>
  <c r="I35" s="1"/>
  <c r="G36"/>
  <c r="I36" s="1"/>
  <c r="G37"/>
  <c r="I37" s="1"/>
  <c r="G38"/>
  <c r="I38" s="1"/>
  <c r="G39"/>
  <c r="I39" s="1"/>
  <c r="G40"/>
  <c r="I40" s="1"/>
  <c r="G41"/>
  <c r="I41" s="1"/>
  <c r="G42"/>
  <c r="I42" s="1"/>
  <c r="G43"/>
  <c r="I43" s="1"/>
  <c r="G44"/>
  <c r="I44" s="1"/>
  <c r="G45"/>
  <c r="I45" s="1"/>
  <c r="G46"/>
  <c r="I46" s="1"/>
  <c r="G47"/>
  <c r="I47" s="1"/>
  <c r="G48"/>
  <c r="I48" s="1"/>
  <c r="G11"/>
  <c r="I11" s="1"/>
  <c r="C49"/>
  <c r="D49"/>
  <c r="E49"/>
  <c r="F49"/>
  <c r="G12" i="29"/>
  <c r="I12" s="1"/>
  <c r="G13"/>
  <c r="I13" s="1"/>
  <c r="G14"/>
  <c r="I14" s="1"/>
  <c r="G15"/>
  <c r="I15" s="1"/>
  <c r="G16"/>
  <c r="I16" s="1"/>
  <c r="G17"/>
  <c r="I17" s="1"/>
  <c r="G18"/>
  <c r="I18" s="1"/>
  <c r="G19"/>
  <c r="I19" s="1"/>
  <c r="G20"/>
  <c r="I20" s="1"/>
  <c r="G21"/>
  <c r="I21" s="1"/>
  <c r="G22"/>
  <c r="I22" s="1"/>
  <c r="G23"/>
  <c r="I23" s="1"/>
  <c r="G24"/>
  <c r="I24" s="1"/>
  <c r="G25"/>
  <c r="I25" s="1"/>
  <c r="G26"/>
  <c r="I26" s="1"/>
  <c r="G27"/>
  <c r="I27" s="1"/>
  <c r="G28"/>
  <c r="I28" s="1"/>
  <c r="G29"/>
  <c r="I29" s="1"/>
  <c r="G30"/>
  <c r="I30" s="1"/>
  <c r="G31"/>
  <c r="I31" s="1"/>
  <c r="G32"/>
  <c r="I32" s="1"/>
  <c r="G33"/>
  <c r="I33" s="1"/>
  <c r="G34"/>
  <c r="I34" s="1"/>
  <c r="G35"/>
  <c r="I35" s="1"/>
  <c r="G36"/>
  <c r="I36" s="1"/>
  <c r="G37"/>
  <c r="I37" s="1"/>
  <c r="G38"/>
  <c r="I38" s="1"/>
  <c r="G39"/>
  <c r="I39" s="1"/>
  <c r="G40"/>
  <c r="I40" s="1"/>
  <c r="G41"/>
  <c r="I41" s="1"/>
  <c r="G42"/>
  <c r="I42" s="1"/>
  <c r="G43"/>
  <c r="I43" s="1"/>
  <c r="G44"/>
  <c r="I44" s="1"/>
  <c r="G45"/>
  <c r="I45" s="1"/>
  <c r="G46"/>
  <c r="I46" s="1"/>
  <c r="G47"/>
  <c r="I47" s="1"/>
  <c r="G48"/>
  <c r="I48" s="1"/>
  <c r="G11"/>
  <c r="I11" s="1"/>
  <c r="F23" i="28"/>
  <c r="D23"/>
  <c r="E23"/>
  <c r="G23"/>
  <c r="I23"/>
  <c r="W23" i="98" l="1"/>
  <c r="V23"/>
  <c r="I49" i="29"/>
  <c r="G49" i="144"/>
  <c r="I49" s="1"/>
  <c r="I23" i="27" l="1"/>
  <c r="G12"/>
  <c r="H12" s="1"/>
  <c r="J12" s="1"/>
  <c r="G13"/>
  <c r="H13" s="1"/>
  <c r="J13" s="1"/>
  <c r="G14"/>
  <c r="H14" s="1"/>
  <c r="J14" s="1"/>
  <c r="G15"/>
  <c r="H15" s="1"/>
  <c r="J15" s="1"/>
  <c r="G16"/>
  <c r="H16" s="1"/>
  <c r="J16" s="1"/>
  <c r="G17"/>
  <c r="H17" s="1"/>
  <c r="J17" s="1"/>
  <c r="G18"/>
  <c r="H18" s="1"/>
  <c r="J18" s="1"/>
  <c r="G19"/>
  <c r="H19" s="1"/>
  <c r="J19" s="1"/>
  <c r="G20"/>
  <c r="H20" s="1"/>
  <c r="J20" s="1"/>
  <c r="G21"/>
  <c r="H21" s="1"/>
  <c r="J21" s="1"/>
  <c r="G22"/>
  <c r="H22" s="1"/>
  <c r="J22" s="1"/>
  <c r="G11"/>
  <c r="H11" s="1"/>
  <c r="J11" s="1"/>
  <c r="D23"/>
  <c r="E23"/>
  <c r="F23"/>
  <c r="G23" l="1"/>
  <c r="H23" s="1"/>
  <c r="J23" s="1"/>
  <c r="C50" i="139" l="1"/>
  <c r="D50"/>
  <c r="E50"/>
  <c r="F50"/>
  <c r="G50"/>
  <c r="H50"/>
  <c r="I50"/>
  <c r="J50"/>
  <c r="K50"/>
  <c r="L50"/>
  <c r="M50"/>
  <c r="E50" i="101"/>
  <c r="F50"/>
  <c r="G50"/>
  <c r="H50"/>
  <c r="I50"/>
  <c r="J50"/>
  <c r="K50"/>
  <c r="L50"/>
  <c r="M50"/>
  <c r="C50"/>
  <c r="D50"/>
  <c r="C47" i="108"/>
  <c r="E47"/>
  <c r="F47"/>
  <c r="H47"/>
  <c r="I47"/>
  <c r="J47"/>
  <c r="K47"/>
  <c r="L47"/>
  <c r="M47"/>
  <c r="N47"/>
  <c r="O47"/>
  <c r="H50" i="119" l="1"/>
  <c r="K9" i="105"/>
  <c r="H10"/>
  <c r="H11"/>
  <c r="H12"/>
  <c r="H13"/>
  <c r="H14"/>
  <c r="H15"/>
  <c r="H16"/>
  <c r="H17"/>
  <c r="H18"/>
  <c r="H19"/>
  <c r="H20"/>
  <c r="H21"/>
  <c r="H22"/>
  <c r="H23"/>
  <c r="H24"/>
  <c r="H25"/>
  <c r="H26"/>
  <c r="H27"/>
  <c r="H28"/>
  <c r="H29"/>
  <c r="H30"/>
  <c r="H31"/>
  <c r="H32"/>
  <c r="H33"/>
  <c r="H34"/>
  <c r="H35"/>
  <c r="H36"/>
  <c r="H37"/>
  <c r="H38"/>
  <c r="H39"/>
  <c r="H40"/>
  <c r="H41"/>
  <c r="H42"/>
  <c r="H43"/>
  <c r="H44"/>
  <c r="H45"/>
  <c r="H46"/>
  <c r="H9"/>
  <c r="C47"/>
  <c r="D47"/>
  <c r="E47"/>
  <c r="F47"/>
  <c r="G47"/>
  <c r="J47"/>
  <c r="K47" s="1"/>
  <c r="I50" i="119"/>
  <c r="G50"/>
  <c r="E49" i="84"/>
  <c r="G49"/>
  <c r="J50" i="93"/>
  <c r="I50"/>
  <c r="D50"/>
  <c r="H47" i="105" l="1"/>
  <c r="C50" i="93"/>
  <c r="F13" i="66"/>
  <c r="F14"/>
  <c r="F15"/>
  <c r="F16"/>
  <c r="F17"/>
  <c r="F18"/>
  <c r="F19"/>
  <c r="F20"/>
  <c r="F21"/>
  <c r="F22"/>
  <c r="F23"/>
  <c r="F24"/>
  <c r="F25"/>
  <c r="F26"/>
  <c r="F27"/>
  <c r="F28"/>
  <c r="F29"/>
  <c r="F30"/>
  <c r="F31"/>
  <c r="F32"/>
  <c r="F33"/>
  <c r="F34"/>
  <c r="F35"/>
  <c r="F36"/>
  <c r="F37"/>
  <c r="F38"/>
  <c r="F39"/>
  <c r="F40"/>
  <c r="F41"/>
  <c r="F42"/>
  <c r="F43"/>
  <c r="F44"/>
  <c r="F45"/>
  <c r="F46"/>
  <c r="F47"/>
  <c r="F48"/>
  <c r="F49"/>
  <c r="F12"/>
  <c r="E50"/>
  <c r="F50" s="1"/>
  <c r="D13"/>
  <c r="D14"/>
  <c r="D15"/>
  <c r="D16"/>
  <c r="D17"/>
  <c r="D18"/>
  <c r="D19"/>
  <c r="D20"/>
  <c r="D21"/>
  <c r="D22"/>
  <c r="D23"/>
  <c r="D24"/>
  <c r="D25"/>
  <c r="D26"/>
  <c r="D27"/>
  <c r="D28"/>
  <c r="D29"/>
  <c r="D30"/>
  <c r="D31"/>
  <c r="D32"/>
  <c r="D33"/>
  <c r="D34"/>
  <c r="D35"/>
  <c r="D36"/>
  <c r="D37"/>
  <c r="D38"/>
  <c r="D39"/>
  <c r="D40"/>
  <c r="D41"/>
  <c r="D42"/>
  <c r="D43"/>
  <c r="D44"/>
  <c r="D45"/>
  <c r="D46"/>
  <c r="D47"/>
  <c r="D48"/>
  <c r="D49"/>
  <c r="D12"/>
  <c r="C50"/>
  <c r="D50" s="1"/>
  <c r="K47" i="124"/>
  <c r="N47"/>
  <c r="E47"/>
  <c r="F47"/>
  <c r="C47"/>
  <c r="G50" i="16"/>
  <c r="C50"/>
  <c r="J24" i="115"/>
  <c r="H24"/>
  <c r="I24" l="1"/>
  <c r="G24"/>
  <c r="F24"/>
  <c r="E24"/>
  <c r="D24"/>
  <c r="C24"/>
  <c r="G12" i="47"/>
  <c r="G13"/>
  <c r="G14"/>
  <c r="G15"/>
  <c r="G16"/>
  <c r="G17"/>
  <c r="G18"/>
  <c r="G19"/>
  <c r="G20"/>
  <c r="G21"/>
  <c r="G22"/>
  <c r="G23"/>
  <c r="G24"/>
  <c r="G25"/>
  <c r="G26"/>
  <c r="G27"/>
  <c r="G28"/>
  <c r="G29"/>
  <c r="G30"/>
  <c r="G31"/>
  <c r="G32"/>
  <c r="G33"/>
  <c r="G34"/>
  <c r="G35"/>
  <c r="G36"/>
  <c r="G37"/>
  <c r="G38"/>
  <c r="G39"/>
  <c r="G40"/>
  <c r="G41"/>
  <c r="G42"/>
  <c r="G43"/>
  <c r="G44"/>
  <c r="G45"/>
  <c r="G46"/>
  <c r="G47"/>
  <c r="G48"/>
  <c r="G11"/>
  <c r="C49"/>
  <c r="D49"/>
  <c r="E49"/>
  <c r="F49"/>
  <c r="Q12" i="60"/>
  <c r="Q13"/>
  <c r="Q14"/>
  <c r="Q15"/>
  <c r="Q16"/>
  <c r="Q17"/>
  <c r="Q18"/>
  <c r="Q19"/>
  <c r="Q20"/>
  <c r="Q21"/>
  <c r="Q22"/>
  <c r="Q23"/>
  <c r="Q24"/>
  <c r="Q25"/>
  <c r="Q26"/>
  <c r="Q27"/>
  <c r="Q28"/>
  <c r="Q29"/>
  <c r="Q30"/>
  <c r="Q31"/>
  <c r="Q32"/>
  <c r="Q33"/>
  <c r="Q34"/>
  <c r="Q35"/>
  <c r="Q36"/>
  <c r="Q37"/>
  <c r="Q38"/>
  <c r="Q39"/>
  <c r="Q40"/>
  <c r="Q41"/>
  <c r="Q42"/>
  <c r="Q43"/>
  <c r="Q44"/>
  <c r="Q45"/>
  <c r="Q46"/>
  <c r="Q47"/>
  <c r="Q48"/>
  <c r="Q11"/>
  <c r="Q49" s="1"/>
  <c r="M49"/>
  <c r="P49"/>
  <c r="O49"/>
  <c r="N49"/>
  <c r="C49"/>
  <c r="D49"/>
  <c r="E49"/>
  <c r="F49"/>
  <c r="G12"/>
  <c r="G13"/>
  <c r="G14"/>
  <c r="G15"/>
  <c r="G16"/>
  <c r="G17"/>
  <c r="G18"/>
  <c r="G19"/>
  <c r="G20"/>
  <c r="G21"/>
  <c r="G22"/>
  <c r="G23"/>
  <c r="G24"/>
  <c r="G25"/>
  <c r="G26"/>
  <c r="G27"/>
  <c r="G28"/>
  <c r="G29"/>
  <c r="G30"/>
  <c r="G31"/>
  <c r="G32"/>
  <c r="G33"/>
  <c r="G34"/>
  <c r="G35"/>
  <c r="G36"/>
  <c r="G37"/>
  <c r="G38"/>
  <c r="G39"/>
  <c r="G40"/>
  <c r="G41"/>
  <c r="G42"/>
  <c r="G43"/>
  <c r="G44"/>
  <c r="G45"/>
  <c r="G46"/>
  <c r="G47"/>
  <c r="G48"/>
  <c r="G11"/>
  <c r="G49" l="1"/>
  <c r="G49" i="47"/>
  <c r="H49" i="58"/>
  <c r="L12"/>
  <c r="L13"/>
  <c r="L14"/>
  <c r="L15"/>
  <c r="L16"/>
  <c r="L17"/>
  <c r="L18"/>
  <c r="L19"/>
  <c r="L20"/>
  <c r="L21"/>
  <c r="L22"/>
  <c r="L23"/>
  <c r="L24"/>
  <c r="L25"/>
  <c r="L26"/>
  <c r="L27"/>
  <c r="L28"/>
  <c r="L29"/>
  <c r="L30"/>
  <c r="L31"/>
  <c r="L32"/>
  <c r="L33"/>
  <c r="L34"/>
  <c r="L35"/>
  <c r="L36"/>
  <c r="L37"/>
  <c r="L38"/>
  <c r="L39"/>
  <c r="L40"/>
  <c r="L41"/>
  <c r="L42"/>
  <c r="L43"/>
  <c r="L44"/>
  <c r="L45"/>
  <c r="L46"/>
  <c r="L47"/>
  <c r="L48"/>
  <c r="L11"/>
  <c r="I49"/>
  <c r="J49"/>
  <c r="K49"/>
  <c r="H49" i="59"/>
  <c r="I49"/>
  <c r="J49"/>
  <c r="K49"/>
  <c r="L12"/>
  <c r="L13"/>
  <c r="L14"/>
  <c r="L15"/>
  <c r="L16"/>
  <c r="L17"/>
  <c r="L18"/>
  <c r="L19"/>
  <c r="L20"/>
  <c r="L21"/>
  <c r="L22"/>
  <c r="L23"/>
  <c r="L24"/>
  <c r="L25"/>
  <c r="L26"/>
  <c r="L27"/>
  <c r="L28"/>
  <c r="L29"/>
  <c r="L30"/>
  <c r="L31"/>
  <c r="L32"/>
  <c r="L33"/>
  <c r="L34"/>
  <c r="L35"/>
  <c r="L36"/>
  <c r="L37"/>
  <c r="L38"/>
  <c r="L39"/>
  <c r="L40"/>
  <c r="L41"/>
  <c r="L42"/>
  <c r="L43"/>
  <c r="L44"/>
  <c r="L45"/>
  <c r="L46"/>
  <c r="L47"/>
  <c r="L48"/>
  <c r="L11"/>
  <c r="C49"/>
  <c r="D49"/>
  <c r="E49"/>
  <c r="F49"/>
  <c r="G49" s="1"/>
  <c r="G12"/>
  <c r="M12" s="1"/>
  <c r="G13"/>
  <c r="M13" s="1"/>
  <c r="G14"/>
  <c r="M14" s="1"/>
  <c r="G15"/>
  <c r="M15" s="1"/>
  <c r="G16"/>
  <c r="M16" s="1"/>
  <c r="G17"/>
  <c r="M17" s="1"/>
  <c r="G18"/>
  <c r="M18" s="1"/>
  <c r="G19"/>
  <c r="M19" s="1"/>
  <c r="G20"/>
  <c r="M20" s="1"/>
  <c r="G21"/>
  <c r="M21" s="1"/>
  <c r="G22"/>
  <c r="M22" s="1"/>
  <c r="G23"/>
  <c r="M23" s="1"/>
  <c r="G24"/>
  <c r="M24" s="1"/>
  <c r="G25"/>
  <c r="M25" s="1"/>
  <c r="G26"/>
  <c r="M26" s="1"/>
  <c r="G27"/>
  <c r="M27" s="1"/>
  <c r="G28"/>
  <c r="M28" s="1"/>
  <c r="G29"/>
  <c r="M29" s="1"/>
  <c r="G30"/>
  <c r="M30" s="1"/>
  <c r="G31"/>
  <c r="M31" s="1"/>
  <c r="G32"/>
  <c r="M32" s="1"/>
  <c r="G33"/>
  <c r="M33" s="1"/>
  <c r="G34"/>
  <c r="M34" s="1"/>
  <c r="G35"/>
  <c r="M35" s="1"/>
  <c r="G36"/>
  <c r="M36" s="1"/>
  <c r="G37"/>
  <c r="M37" s="1"/>
  <c r="G38"/>
  <c r="M38" s="1"/>
  <c r="G39"/>
  <c r="M39" s="1"/>
  <c r="G40"/>
  <c r="M40" s="1"/>
  <c r="G41"/>
  <c r="M41" s="1"/>
  <c r="G42"/>
  <c r="M42" s="1"/>
  <c r="G43"/>
  <c r="M43" s="1"/>
  <c r="G44"/>
  <c r="M44" s="1"/>
  <c r="G45"/>
  <c r="M45" s="1"/>
  <c r="G46"/>
  <c r="M46" s="1"/>
  <c r="G47"/>
  <c r="M47" s="1"/>
  <c r="G48"/>
  <c r="M48" s="1"/>
  <c r="G11"/>
  <c r="M11" s="1"/>
  <c r="C49" i="58"/>
  <c r="D49"/>
  <c r="E49"/>
  <c r="F49"/>
  <c r="G12"/>
  <c r="M12" s="1"/>
  <c r="G13"/>
  <c r="M13" s="1"/>
  <c r="G14"/>
  <c r="M14" s="1"/>
  <c r="G15"/>
  <c r="M15" s="1"/>
  <c r="G16"/>
  <c r="M16" s="1"/>
  <c r="G17"/>
  <c r="G18"/>
  <c r="M18" s="1"/>
  <c r="G19"/>
  <c r="M19" s="1"/>
  <c r="G20"/>
  <c r="M20" s="1"/>
  <c r="G21"/>
  <c r="M21" s="1"/>
  <c r="G22"/>
  <c r="M22" s="1"/>
  <c r="G23"/>
  <c r="M23" s="1"/>
  <c r="G24"/>
  <c r="M24" s="1"/>
  <c r="G25"/>
  <c r="M25" s="1"/>
  <c r="G26"/>
  <c r="M26" s="1"/>
  <c r="G27"/>
  <c r="M27" s="1"/>
  <c r="G28"/>
  <c r="M28" s="1"/>
  <c r="G29"/>
  <c r="M29" s="1"/>
  <c r="G30"/>
  <c r="M30" s="1"/>
  <c r="G31"/>
  <c r="M31" s="1"/>
  <c r="G32"/>
  <c r="M32" s="1"/>
  <c r="G33"/>
  <c r="M33" s="1"/>
  <c r="G34"/>
  <c r="M34" s="1"/>
  <c r="G35"/>
  <c r="M35" s="1"/>
  <c r="G36"/>
  <c r="M36" s="1"/>
  <c r="G37"/>
  <c r="G38"/>
  <c r="M38" s="1"/>
  <c r="G39"/>
  <c r="M39" s="1"/>
  <c r="G40"/>
  <c r="M40" s="1"/>
  <c r="G41"/>
  <c r="M41" s="1"/>
  <c r="G42"/>
  <c r="M42" s="1"/>
  <c r="G43"/>
  <c r="M43" s="1"/>
  <c r="G44"/>
  <c r="M44" s="1"/>
  <c r="G45"/>
  <c r="G46"/>
  <c r="M46" s="1"/>
  <c r="G47"/>
  <c r="M47" s="1"/>
  <c r="G48"/>
  <c r="M48" s="1"/>
  <c r="G11"/>
  <c r="M11" s="1"/>
  <c r="L13" i="1"/>
  <c r="L14"/>
  <c r="L15"/>
  <c r="L16"/>
  <c r="L17"/>
  <c r="L18"/>
  <c r="L19"/>
  <c r="L20"/>
  <c r="L21"/>
  <c r="L22"/>
  <c r="L23"/>
  <c r="L24"/>
  <c r="L25"/>
  <c r="L26"/>
  <c r="L27"/>
  <c r="L28"/>
  <c r="L29"/>
  <c r="L30"/>
  <c r="L31"/>
  <c r="L32"/>
  <c r="L33"/>
  <c r="L34"/>
  <c r="L35"/>
  <c r="L36"/>
  <c r="L37"/>
  <c r="L38"/>
  <c r="L39"/>
  <c r="L40"/>
  <c r="L41"/>
  <c r="L42"/>
  <c r="L43"/>
  <c r="L44"/>
  <c r="L45"/>
  <c r="L46"/>
  <c r="L47"/>
  <c r="L48"/>
  <c r="L49"/>
  <c r="L12"/>
  <c r="H50"/>
  <c r="K50"/>
  <c r="I50"/>
  <c r="J50"/>
  <c r="G49"/>
  <c r="C50"/>
  <c r="D50"/>
  <c r="E50"/>
  <c r="F50"/>
  <c r="G13"/>
  <c r="M13" s="1"/>
  <c r="G14"/>
  <c r="G15"/>
  <c r="M15" s="1"/>
  <c r="G16"/>
  <c r="G17"/>
  <c r="M17" s="1"/>
  <c r="G18"/>
  <c r="M18" s="1"/>
  <c r="G19"/>
  <c r="G20"/>
  <c r="M20" s="1"/>
  <c r="G21"/>
  <c r="M21" s="1"/>
  <c r="G22"/>
  <c r="G23"/>
  <c r="M23" s="1"/>
  <c r="G24"/>
  <c r="G25"/>
  <c r="M25" s="1"/>
  <c r="G26"/>
  <c r="G27"/>
  <c r="G28"/>
  <c r="G29"/>
  <c r="G30"/>
  <c r="M30" s="1"/>
  <c r="G31"/>
  <c r="G32"/>
  <c r="G33"/>
  <c r="G34"/>
  <c r="G35"/>
  <c r="G36"/>
  <c r="G37"/>
  <c r="G38"/>
  <c r="M38" s="1"/>
  <c r="G39"/>
  <c r="G40"/>
  <c r="G41"/>
  <c r="G42"/>
  <c r="G43"/>
  <c r="G44"/>
  <c r="G45"/>
  <c r="M45" s="1"/>
  <c r="G46"/>
  <c r="G47"/>
  <c r="G48"/>
  <c r="G12"/>
  <c r="M44" l="1"/>
  <c r="L50"/>
  <c r="M49"/>
  <c r="M37"/>
  <c r="M33"/>
  <c r="M29"/>
  <c r="M46"/>
  <c r="M42"/>
  <c r="M34"/>
  <c r="M26"/>
  <c r="M22"/>
  <c r="M14"/>
  <c r="M47"/>
  <c r="M43"/>
  <c r="M31"/>
  <c r="M27"/>
  <c r="M19"/>
  <c r="L49" i="59"/>
  <c r="M49" s="1"/>
  <c r="M45" i="58"/>
  <c r="M37"/>
  <c r="M17"/>
  <c r="M48" i="1"/>
  <c r="M40"/>
  <c r="M36"/>
  <c r="M32"/>
  <c r="M28"/>
  <c r="M24"/>
  <c r="M16"/>
  <c r="G49" i="58"/>
  <c r="L49"/>
  <c r="M41" i="1"/>
  <c r="M39"/>
  <c r="M35"/>
  <c r="M12"/>
  <c r="G50"/>
  <c r="M50" l="1"/>
  <c r="M49" i="58"/>
  <c r="D51" i="138"/>
  <c r="C51"/>
  <c r="H12" i="14" l="1"/>
  <c r="G25"/>
  <c r="E25"/>
  <c r="D25"/>
  <c r="C25"/>
  <c r="G16"/>
  <c r="D16"/>
  <c r="E16"/>
  <c r="F16"/>
  <c r="C16"/>
  <c r="H16" l="1"/>
  <c r="C26"/>
  <c r="E26"/>
  <c r="G26"/>
  <c r="D26"/>
  <c r="I13" i="13"/>
  <c r="I14"/>
  <c r="I15"/>
  <c r="I16"/>
  <c r="I17"/>
  <c r="I18"/>
  <c r="I19"/>
  <c r="I20"/>
  <c r="I21"/>
  <c r="I22"/>
  <c r="I23"/>
  <c r="I24"/>
  <c r="I25"/>
  <c r="I26"/>
  <c r="I27"/>
  <c r="I28"/>
  <c r="I29"/>
  <c r="I30"/>
  <c r="I31"/>
  <c r="I32"/>
  <c r="I33"/>
  <c r="I34"/>
  <c r="I35"/>
  <c r="I36"/>
  <c r="I37"/>
  <c r="I38"/>
  <c r="I39"/>
  <c r="I40"/>
  <c r="I41"/>
  <c r="I42"/>
  <c r="I43"/>
  <c r="I44"/>
  <c r="I45"/>
  <c r="I46"/>
  <c r="I47"/>
  <c r="I48"/>
  <c r="I49"/>
  <c r="I12"/>
  <c r="D50"/>
  <c r="I50" l="1"/>
  <c r="H26" i="14"/>
  <c r="C50" i="13"/>
  <c r="J18" i="127"/>
  <c r="J38"/>
  <c r="J46"/>
  <c r="H50"/>
  <c r="J50" s="1"/>
  <c r="G50"/>
  <c r="F10" i="100" l="1"/>
  <c r="H10" s="1"/>
  <c r="F11"/>
  <c r="H11" s="1"/>
  <c r="F12"/>
  <c r="H12" s="1"/>
  <c r="F13"/>
  <c r="H13" s="1"/>
  <c r="F14"/>
  <c r="H14" s="1"/>
  <c r="F15"/>
  <c r="H15" s="1"/>
  <c r="F16"/>
  <c r="H16" s="1"/>
  <c r="F17"/>
  <c r="H17" s="1"/>
  <c r="F18"/>
  <c r="H18" s="1"/>
  <c r="F19"/>
  <c r="H19" s="1"/>
  <c r="F20"/>
  <c r="H20" s="1"/>
  <c r="F21"/>
  <c r="H21" s="1"/>
  <c r="F22"/>
  <c r="H22" s="1"/>
  <c r="F23"/>
  <c r="H23" s="1"/>
  <c r="F24"/>
  <c r="H24" s="1"/>
  <c r="F25"/>
  <c r="H25" s="1"/>
  <c r="F26"/>
  <c r="H26" s="1"/>
  <c r="F27"/>
  <c r="H27" s="1"/>
  <c r="F28"/>
  <c r="H28" s="1"/>
  <c r="F29"/>
  <c r="H29" s="1"/>
  <c r="F30"/>
  <c r="H30" s="1"/>
  <c r="F31"/>
  <c r="H31" s="1"/>
  <c r="F32"/>
  <c r="H32" s="1"/>
  <c r="F33"/>
  <c r="H33" s="1"/>
  <c r="F34"/>
  <c r="H34" s="1"/>
  <c r="F35"/>
  <c r="H35" s="1"/>
  <c r="F36"/>
  <c r="H36" s="1"/>
  <c r="F37"/>
  <c r="H37" s="1"/>
  <c r="F38"/>
  <c r="H38" s="1"/>
  <c r="F39"/>
  <c r="H39" s="1"/>
  <c r="F40"/>
  <c r="H40" s="1"/>
  <c r="F41"/>
  <c r="H41" s="1"/>
  <c r="F42"/>
  <c r="H42" s="1"/>
  <c r="F43"/>
  <c r="H43" s="1"/>
  <c r="F44"/>
  <c r="H44" s="1"/>
  <c r="F45"/>
  <c r="H45" s="1"/>
  <c r="F46"/>
  <c r="H46" s="1"/>
  <c r="F9"/>
  <c r="H9" s="1"/>
  <c r="G47"/>
  <c r="Q17" i="96"/>
  <c r="U17" s="1"/>
  <c r="Q18"/>
  <c r="U18" s="1"/>
  <c r="Q19"/>
  <c r="U19" s="1"/>
  <c r="Q20"/>
  <c r="U20" s="1"/>
  <c r="Q21"/>
  <c r="U21" s="1"/>
  <c r="Q22"/>
  <c r="U22" s="1"/>
  <c r="Q23"/>
  <c r="U23" s="1"/>
  <c r="Q24"/>
  <c r="U24" s="1"/>
  <c r="Q25"/>
  <c r="U25" s="1"/>
  <c r="Q16"/>
  <c r="U16" s="1"/>
  <c r="P17"/>
  <c r="T17" s="1"/>
  <c r="P18"/>
  <c r="T18" s="1"/>
  <c r="P19"/>
  <c r="T19" s="1"/>
  <c r="P20"/>
  <c r="T20" s="1"/>
  <c r="P21"/>
  <c r="T21" s="1"/>
  <c r="P22"/>
  <c r="T22" s="1"/>
  <c r="P23"/>
  <c r="T23" s="1"/>
  <c r="P24"/>
  <c r="T24" s="1"/>
  <c r="P25"/>
  <c r="T25" s="1"/>
  <c r="P16"/>
  <c r="T16" s="1"/>
  <c r="O17"/>
  <c r="R17" s="1"/>
  <c r="O18"/>
  <c r="S18" s="1"/>
  <c r="V18" s="1"/>
  <c r="O19"/>
  <c r="S19" s="1"/>
  <c r="V19" s="1"/>
  <c r="O20"/>
  <c r="S20" s="1"/>
  <c r="V20" s="1"/>
  <c r="O21"/>
  <c r="R21" s="1"/>
  <c r="O22"/>
  <c r="S22" s="1"/>
  <c r="V22" s="1"/>
  <c r="O23"/>
  <c r="S23" s="1"/>
  <c r="V23" s="1"/>
  <c r="O24"/>
  <c r="S24" s="1"/>
  <c r="V24" s="1"/>
  <c r="O25"/>
  <c r="R25" s="1"/>
  <c r="O16"/>
  <c r="S16" s="1"/>
  <c r="V16" s="1"/>
  <c r="K26"/>
  <c r="N26" s="1"/>
  <c r="L26"/>
  <c r="M26"/>
  <c r="N24"/>
  <c r="N25"/>
  <c r="N23"/>
  <c r="N17"/>
  <c r="N18"/>
  <c r="N19"/>
  <c r="N20"/>
  <c r="N16"/>
  <c r="G26"/>
  <c r="H26"/>
  <c r="P26" s="1"/>
  <c r="I26"/>
  <c r="J24"/>
  <c r="J25"/>
  <c r="J23"/>
  <c r="J17"/>
  <c r="J18"/>
  <c r="J19"/>
  <c r="J20"/>
  <c r="J16"/>
  <c r="C26"/>
  <c r="D26"/>
  <c r="E26"/>
  <c r="F24"/>
  <c r="F25"/>
  <c r="F23"/>
  <c r="F17"/>
  <c r="F18"/>
  <c r="F19"/>
  <c r="F20"/>
  <c r="F16"/>
  <c r="Q15" i="114"/>
  <c r="R15"/>
  <c r="Q16"/>
  <c r="R16"/>
  <c r="Q17"/>
  <c r="R17"/>
  <c r="Q18"/>
  <c r="R18"/>
  <c r="Q19"/>
  <c r="R19"/>
  <c r="Q20"/>
  <c r="R20"/>
  <c r="Q21"/>
  <c r="R21"/>
  <c r="Q22"/>
  <c r="R22"/>
  <c r="Q23"/>
  <c r="R23"/>
  <c r="Q24"/>
  <c r="R24"/>
  <c r="Q25"/>
  <c r="R25"/>
  <c r="Q26"/>
  <c r="R26"/>
  <c r="Q27"/>
  <c r="R27"/>
  <c r="Q28"/>
  <c r="R28"/>
  <c r="Q29"/>
  <c r="R29"/>
  <c r="Q30"/>
  <c r="R30"/>
  <c r="Q31"/>
  <c r="R31"/>
  <c r="Q32"/>
  <c r="R32"/>
  <c r="Q33"/>
  <c r="R33"/>
  <c r="Q34"/>
  <c r="R34"/>
  <c r="Q35"/>
  <c r="R35"/>
  <c r="Q36"/>
  <c r="R36"/>
  <c r="Q37"/>
  <c r="R37"/>
  <c r="Q38"/>
  <c r="R38"/>
  <c r="Q39"/>
  <c r="R39"/>
  <c r="Q40"/>
  <c r="R40"/>
  <c r="Q41"/>
  <c r="R41"/>
  <c r="Q42"/>
  <c r="R42"/>
  <c r="Q43"/>
  <c r="R43"/>
  <c r="Q44"/>
  <c r="R44"/>
  <c r="Q45"/>
  <c r="R45"/>
  <c r="Q46"/>
  <c r="R46"/>
  <c r="Q47"/>
  <c r="R47"/>
  <c r="Q48"/>
  <c r="R48"/>
  <c r="Q49"/>
  <c r="R49"/>
  <c r="Q50"/>
  <c r="R50"/>
  <c r="Q51"/>
  <c r="R51"/>
  <c r="R14"/>
  <c r="Q14"/>
  <c r="P15"/>
  <c r="P16"/>
  <c r="P17"/>
  <c r="P18"/>
  <c r="P19"/>
  <c r="P20"/>
  <c r="P21"/>
  <c r="P22"/>
  <c r="P23"/>
  <c r="P24"/>
  <c r="P25"/>
  <c r="P26"/>
  <c r="P27"/>
  <c r="P28"/>
  <c r="P29"/>
  <c r="P30"/>
  <c r="P31"/>
  <c r="P32"/>
  <c r="P33"/>
  <c r="P34"/>
  <c r="P35"/>
  <c r="P36"/>
  <c r="P37"/>
  <c r="P38"/>
  <c r="P39"/>
  <c r="P40"/>
  <c r="P41"/>
  <c r="P42"/>
  <c r="P43"/>
  <c r="P44"/>
  <c r="P45"/>
  <c r="P46"/>
  <c r="P47"/>
  <c r="P48"/>
  <c r="P49"/>
  <c r="P50"/>
  <c r="P51"/>
  <c r="P14"/>
  <c r="M15"/>
  <c r="M16"/>
  <c r="M17"/>
  <c r="M18"/>
  <c r="M19"/>
  <c r="M20"/>
  <c r="M21"/>
  <c r="M22"/>
  <c r="M23"/>
  <c r="M24"/>
  <c r="M25"/>
  <c r="M26"/>
  <c r="M27"/>
  <c r="M28"/>
  <c r="M29"/>
  <c r="M30"/>
  <c r="M31"/>
  <c r="M32"/>
  <c r="M33"/>
  <c r="M34"/>
  <c r="M35"/>
  <c r="M36"/>
  <c r="M37"/>
  <c r="M38"/>
  <c r="M39"/>
  <c r="M40"/>
  <c r="M41"/>
  <c r="M42"/>
  <c r="M43"/>
  <c r="M44"/>
  <c r="M45"/>
  <c r="M46"/>
  <c r="M47"/>
  <c r="M48"/>
  <c r="M49"/>
  <c r="M50"/>
  <c r="M51"/>
  <c r="K52"/>
  <c r="L52"/>
  <c r="M14"/>
  <c r="J15"/>
  <c r="S15" s="1"/>
  <c r="J16"/>
  <c r="S16" s="1"/>
  <c r="J17"/>
  <c r="S17" s="1"/>
  <c r="J18"/>
  <c r="S18" s="1"/>
  <c r="J19"/>
  <c r="S19" s="1"/>
  <c r="J20"/>
  <c r="S20" s="1"/>
  <c r="J21"/>
  <c r="S21" s="1"/>
  <c r="J22"/>
  <c r="S22" s="1"/>
  <c r="J23"/>
  <c r="S23" s="1"/>
  <c r="J24"/>
  <c r="S24" s="1"/>
  <c r="J25"/>
  <c r="S25" s="1"/>
  <c r="J26"/>
  <c r="S26" s="1"/>
  <c r="J27"/>
  <c r="S27" s="1"/>
  <c r="J28"/>
  <c r="S28" s="1"/>
  <c r="J29"/>
  <c r="S29" s="1"/>
  <c r="J30"/>
  <c r="S30" s="1"/>
  <c r="J31"/>
  <c r="S31" s="1"/>
  <c r="J32"/>
  <c r="S32" s="1"/>
  <c r="J33"/>
  <c r="S33" s="1"/>
  <c r="J34"/>
  <c r="S34" s="1"/>
  <c r="J35"/>
  <c r="S35" s="1"/>
  <c r="J36"/>
  <c r="S36" s="1"/>
  <c r="J37"/>
  <c r="S37" s="1"/>
  <c r="J38"/>
  <c r="S38" s="1"/>
  <c r="J39"/>
  <c r="S39" s="1"/>
  <c r="J40"/>
  <c r="S40" s="1"/>
  <c r="J41"/>
  <c r="S41" s="1"/>
  <c r="J42"/>
  <c r="S42" s="1"/>
  <c r="J43"/>
  <c r="S43" s="1"/>
  <c r="J44"/>
  <c r="S44" s="1"/>
  <c r="J45"/>
  <c r="S45" s="1"/>
  <c r="J46"/>
  <c r="S46" s="1"/>
  <c r="J47"/>
  <c r="S47" s="1"/>
  <c r="J48"/>
  <c r="S48" s="1"/>
  <c r="J49"/>
  <c r="S49" s="1"/>
  <c r="J50"/>
  <c r="S50" s="1"/>
  <c r="J51"/>
  <c r="S51" s="1"/>
  <c r="J14"/>
  <c r="S14" s="1"/>
  <c r="H52"/>
  <c r="R15" i="88"/>
  <c r="R16"/>
  <c r="R17"/>
  <c r="R18"/>
  <c r="R19"/>
  <c r="R20"/>
  <c r="R21"/>
  <c r="R22"/>
  <c r="R23"/>
  <c r="R24"/>
  <c r="R25"/>
  <c r="R26"/>
  <c r="R27"/>
  <c r="R28"/>
  <c r="R29"/>
  <c r="R30"/>
  <c r="R31"/>
  <c r="R32"/>
  <c r="R33"/>
  <c r="R34"/>
  <c r="R35"/>
  <c r="R36"/>
  <c r="R37"/>
  <c r="R38"/>
  <c r="R39"/>
  <c r="R40"/>
  <c r="R41"/>
  <c r="R42"/>
  <c r="R43"/>
  <c r="R44"/>
  <c r="R45"/>
  <c r="R46"/>
  <c r="R47"/>
  <c r="R48"/>
  <c r="R49"/>
  <c r="R50"/>
  <c r="R51"/>
  <c r="R14"/>
  <c r="Q15"/>
  <c r="Q16"/>
  <c r="Q17"/>
  <c r="Q18"/>
  <c r="Q19"/>
  <c r="Q20"/>
  <c r="Q21"/>
  <c r="Q22"/>
  <c r="Q23"/>
  <c r="Q24"/>
  <c r="Q25"/>
  <c r="Q26"/>
  <c r="Q27"/>
  <c r="Q28"/>
  <c r="Q29"/>
  <c r="Q30"/>
  <c r="Q31"/>
  <c r="Q32"/>
  <c r="Q33"/>
  <c r="Q34"/>
  <c r="Q35"/>
  <c r="Q36"/>
  <c r="Q37"/>
  <c r="Q38"/>
  <c r="Q39"/>
  <c r="Q40"/>
  <c r="Q41"/>
  <c r="Q42"/>
  <c r="Q43"/>
  <c r="Q44"/>
  <c r="Q45"/>
  <c r="Q46"/>
  <c r="Q47"/>
  <c r="Q48"/>
  <c r="Q49"/>
  <c r="Q50"/>
  <c r="Q51"/>
  <c r="Q14"/>
  <c r="M15"/>
  <c r="M16"/>
  <c r="M17"/>
  <c r="M18"/>
  <c r="M19"/>
  <c r="M20"/>
  <c r="M21"/>
  <c r="M22"/>
  <c r="M23"/>
  <c r="M24"/>
  <c r="M25"/>
  <c r="M26"/>
  <c r="M27"/>
  <c r="M28"/>
  <c r="M29"/>
  <c r="M30"/>
  <c r="M31"/>
  <c r="M32"/>
  <c r="M33"/>
  <c r="M34"/>
  <c r="M35"/>
  <c r="M36"/>
  <c r="M37"/>
  <c r="M38"/>
  <c r="M39"/>
  <c r="M40"/>
  <c r="M41"/>
  <c r="M42"/>
  <c r="M43"/>
  <c r="M44"/>
  <c r="M45"/>
  <c r="M46"/>
  <c r="M47"/>
  <c r="M48"/>
  <c r="M49"/>
  <c r="M50"/>
  <c r="M51"/>
  <c r="K52"/>
  <c r="L52"/>
  <c r="M52" s="1"/>
  <c r="M14"/>
  <c r="J26" i="96" l="1"/>
  <c r="M52" i="114"/>
  <c r="Q26" i="96"/>
  <c r="U26" s="1"/>
  <c r="F26"/>
  <c r="T26"/>
  <c r="R22"/>
  <c r="R18"/>
  <c r="S25"/>
  <c r="V25" s="1"/>
  <c r="S21"/>
  <c r="V21" s="1"/>
  <c r="S17"/>
  <c r="V17" s="1"/>
  <c r="O26"/>
  <c r="R26" s="1"/>
  <c r="R16"/>
  <c r="R23"/>
  <c r="R19"/>
  <c r="S26"/>
  <c r="R24"/>
  <c r="R20"/>
  <c r="F47" i="100"/>
  <c r="H47" s="1"/>
  <c r="H52" i="88"/>
  <c r="J15"/>
  <c r="S15" s="1"/>
  <c r="J16"/>
  <c r="S16" s="1"/>
  <c r="J17"/>
  <c r="S17" s="1"/>
  <c r="J18"/>
  <c r="J19"/>
  <c r="S19" s="1"/>
  <c r="J20"/>
  <c r="S20" s="1"/>
  <c r="J21"/>
  <c r="S21" s="1"/>
  <c r="J22"/>
  <c r="S22" s="1"/>
  <c r="J23"/>
  <c r="S23" s="1"/>
  <c r="J24"/>
  <c r="S24" s="1"/>
  <c r="J25"/>
  <c r="S25" s="1"/>
  <c r="J26"/>
  <c r="S26" s="1"/>
  <c r="J27"/>
  <c r="S27" s="1"/>
  <c r="J28"/>
  <c r="S28" s="1"/>
  <c r="J29"/>
  <c r="S29" s="1"/>
  <c r="J30"/>
  <c r="S30" s="1"/>
  <c r="J31"/>
  <c r="S31" s="1"/>
  <c r="J32"/>
  <c r="S32" s="1"/>
  <c r="J33"/>
  <c r="S33" s="1"/>
  <c r="J34"/>
  <c r="S34" s="1"/>
  <c r="J35"/>
  <c r="S35" s="1"/>
  <c r="J36"/>
  <c r="S36" s="1"/>
  <c r="J37"/>
  <c r="S37" s="1"/>
  <c r="J38"/>
  <c r="S38" s="1"/>
  <c r="J39"/>
  <c r="S39" s="1"/>
  <c r="J40"/>
  <c r="S40" s="1"/>
  <c r="J41"/>
  <c r="S41" s="1"/>
  <c r="J42"/>
  <c r="S42" s="1"/>
  <c r="J43"/>
  <c r="S43" s="1"/>
  <c r="J44"/>
  <c r="S44" s="1"/>
  <c r="J45"/>
  <c r="S45" s="1"/>
  <c r="J46"/>
  <c r="S46" s="1"/>
  <c r="J47"/>
  <c r="S47" s="1"/>
  <c r="J48"/>
  <c r="S48" s="1"/>
  <c r="J49"/>
  <c r="S49" s="1"/>
  <c r="J50"/>
  <c r="S50" s="1"/>
  <c r="J51"/>
  <c r="S51" s="1"/>
  <c r="J14"/>
  <c r="S14" s="1"/>
  <c r="U52" i="114"/>
  <c r="V52"/>
  <c r="C52"/>
  <c r="D52"/>
  <c r="E52"/>
  <c r="F52"/>
  <c r="G52"/>
  <c r="I52"/>
  <c r="U52" i="88"/>
  <c r="V52"/>
  <c r="C52"/>
  <c r="D52"/>
  <c r="E52"/>
  <c r="F52"/>
  <c r="G52"/>
  <c r="I52"/>
  <c r="P52"/>
  <c r="G13" i="74"/>
  <c r="G14"/>
  <c r="G15"/>
  <c r="G16"/>
  <c r="G17"/>
  <c r="G18"/>
  <c r="G19"/>
  <c r="G20"/>
  <c r="G21"/>
  <c r="G22"/>
  <c r="G23"/>
  <c r="G24"/>
  <c r="G25"/>
  <c r="G26"/>
  <c r="G27"/>
  <c r="G28"/>
  <c r="G29"/>
  <c r="G30"/>
  <c r="G31"/>
  <c r="G32"/>
  <c r="G33"/>
  <c r="G34"/>
  <c r="G35"/>
  <c r="G36"/>
  <c r="G37"/>
  <c r="G38"/>
  <c r="G39"/>
  <c r="G40"/>
  <c r="G41"/>
  <c r="G42"/>
  <c r="G43"/>
  <c r="G44"/>
  <c r="G45"/>
  <c r="G46"/>
  <c r="G47"/>
  <c r="G48"/>
  <c r="G49"/>
  <c r="G12"/>
  <c r="D50"/>
  <c r="C50"/>
  <c r="C50" i="5"/>
  <c r="G13"/>
  <c r="G14"/>
  <c r="G15"/>
  <c r="G16"/>
  <c r="G17"/>
  <c r="G18"/>
  <c r="G19"/>
  <c r="G20"/>
  <c r="G21"/>
  <c r="G22"/>
  <c r="G23"/>
  <c r="G24"/>
  <c r="G25"/>
  <c r="G26"/>
  <c r="G27"/>
  <c r="G28"/>
  <c r="G29"/>
  <c r="G30"/>
  <c r="G31"/>
  <c r="G32"/>
  <c r="G33"/>
  <c r="G34"/>
  <c r="G35"/>
  <c r="G36"/>
  <c r="G37"/>
  <c r="G38"/>
  <c r="G39"/>
  <c r="G40"/>
  <c r="G41"/>
  <c r="G42"/>
  <c r="G43"/>
  <c r="G44"/>
  <c r="G45"/>
  <c r="G46"/>
  <c r="G47"/>
  <c r="G48"/>
  <c r="G49"/>
  <c r="D50"/>
  <c r="G50" s="1"/>
  <c r="G12"/>
  <c r="G52" i="7"/>
  <c r="F52"/>
  <c r="P15" i="75"/>
  <c r="P16"/>
  <c r="P17"/>
  <c r="P18"/>
  <c r="P19"/>
  <c r="P20"/>
  <c r="P21"/>
  <c r="P22"/>
  <c r="P23"/>
  <c r="P24"/>
  <c r="P25"/>
  <c r="P26"/>
  <c r="P27"/>
  <c r="P28"/>
  <c r="P29"/>
  <c r="P30"/>
  <c r="P31"/>
  <c r="P32"/>
  <c r="P33"/>
  <c r="P34"/>
  <c r="P35"/>
  <c r="P36"/>
  <c r="P37"/>
  <c r="P38"/>
  <c r="P39"/>
  <c r="P40"/>
  <c r="P41"/>
  <c r="P42"/>
  <c r="P43"/>
  <c r="P44"/>
  <c r="P45"/>
  <c r="P46"/>
  <c r="P47"/>
  <c r="P48"/>
  <c r="P49"/>
  <c r="P50"/>
  <c r="P51"/>
  <c r="P14"/>
  <c r="O15"/>
  <c r="O16"/>
  <c r="O17"/>
  <c r="Q17" s="1"/>
  <c r="O18"/>
  <c r="Q18" s="1"/>
  <c r="O19"/>
  <c r="O20"/>
  <c r="Q20" s="1"/>
  <c r="O21"/>
  <c r="Q21" s="1"/>
  <c r="O22"/>
  <c r="Q22" s="1"/>
  <c r="O23"/>
  <c r="O24"/>
  <c r="Q24" s="1"/>
  <c r="O25"/>
  <c r="Q25" s="1"/>
  <c r="O26"/>
  <c r="Q26" s="1"/>
  <c r="O27"/>
  <c r="O28"/>
  <c r="Q28" s="1"/>
  <c r="O29"/>
  <c r="Q29" s="1"/>
  <c r="O30"/>
  <c r="Q30" s="1"/>
  <c r="O31"/>
  <c r="O32"/>
  <c r="Q32" s="1"/>
  <c r="O33"/>
  <c r="Q33" s="1"/>
  <c r="O34"/>
  <c r="Q34" s="1"/>
  <c r="O35"/>
  <c r="O36"/>
  <c r="Q36" s="1"/>
  <c r="O37"/>
  <c r="Q37" s="1"/>
  <c r="O38"/>
  <c r="Q38" s="1"/>
  <c r="O39"/>
  <c r="O40"/>
  <c r="Q40" s="1"/>
  <c r="O41"/>
  <c r="Q41" s="1"/>
  <c r="O42"/>
  <c r="Q42" s="1"/>
  <c r="O43"/>
  <c r="O44"/>
  <c r="Q44" s="1"/>
  <c r="O45"/>
  <c r="Q45" s="1"/>
  <c r="O46"/>
  <c r="Q46" s="1"/>
  <c r="O47"/>
  <c r="O48"/>
  <c r="Q48" s="1"/>
  <c r="O49"/>
  <c r="Q49" s="1"/>
  <c r="O50"/>
  <c r="Q50" s="1"/>
  <c r="O51"/>
  <c r="O14"/>
  <c r="Q14" s="1"/>
  <c r="H15"/>
  <c r="H16"/>
  <c r="H17"/>
  <c r="H18"/>
  <c r="H19"/>
  <c r="H20"/>
  <c r="H21"/>
  <c r="H22"/>
  <c r="H23"/>
  <c r="H24"/>
  <c r="H25"/>
  <c r="H26"/>
  <c r="H27"/>
  <c r="H28"/>
  <c r="H29"/>
  <c r="H30"/>
  <c r="H31"/>
  <c r="H32"/>
  <c r="H33"/>
  <c r="H34"/>
  <c r="H35"/>
  <c r="H36"/>
  <c r="H37"/>
  <c r="H38"/>
  <c r="H39"/>
  <c r="H40"/>
  <c r="H41"/>
  <c r="H42"/>
  <c r="H43"/>
  <c r="H44"/>
  <c r="H45"/>
  <c r="H46"/>
  <c r="H47"/>
  <c r="H48"/>
  <c r="H49"/>
  <c r="H50"/>
  <c r="H51"/>
  <c r="H14"/>
  <c r="G52"/>
  <c r="F52"/>
  <c r="H52" s="1"/>
  <c r="C52"/>
  <c r="D52"/>
  <c r="E15"/>
  <c r="E16"/>
  <c r="E17"/>
  <c r="E18"/>
  <c r="E19"/>
  <c r="E20"/>
  <c r="E21"/>
  <c r="E22"/>
  <c r="E23"/>
  <c r="E24"/>
  <c r="E25"/>
  <c r="E26"/>
  <c r="E27"/>
  <c r="E28"/>
  <c r="E29"/>
  <c r="E30"/>
  <c r="E31"/>
  <c r="E32"/>
  <c r="E33"/>
  <c r="E34"/>
  <c r="E35"/>
  <c r="E36"/>
  <c r="E37"/>
  <c r="E38"/>
  <c r="E39"/>
  <c r="E40"/>
  <c r="E41"/>
  <c r="E42"/>
  <c r="E43"/>
  <c r="E44"/>
  <c r="E45"/>
  <c r="E46"/>
  <c r="E47"/>
  <c r="E48"/>
  <c r="E49"/>
  <c r="E50"/>
  <c r="E51"/>
  <c r="E14"/>
  <c r="N15"/>
  <c r="N16"/>
  <c r="N17"/>
  <c r="N18"/>
  <c r="N19"/>
  <c r="N20"/>
  <c r="N21"/>
  <c r="N22"/>
  <c r="N23"/>
  <c r="N24"/>
  <c r="N25"/>
  <c r="N26"/>
  <c r="N27"/>
  <c r="N28"/>
  <c r="N29"/>
  <c r="N30"/>
  <c r="N31"/>
  <c r="N32"/>
  <c r="N33"/>
  <c r="N34"/>
  <c r="N35"/>
  <c r="N36"/>
  <c r="N37"/>
  <c r="N38"/>
  <c r="N39"/>
  <c r="N40"/>
  <c r="N41"/>
  <c r="N42"/>
  <c r="N43"/>
  <c r="N44"/>
  <c r="N45"/>
  <c r="N46"/>
  <c r="N47"/>
  <c r="N48"/>
  <c r="N49"/>
  <c r="N50"/>
  <c r="N51"/>
  <c r="N14"/>
  <c r="K15"/>
  <c r="K16"/>
  <c r="K17"/>
  <c r="K18"/>
  <c r="K19"/>
  <c r="K20"/>
  <c r="K21"/>
  <c r="K22"/>
  <c r="K23"/>
  <c r="K24"/>
  <c r="K25"/>
  <c r="K26"/>
  <c r="K27"/>
  <c r="K28"/>
  <c r="K29"/>
  <c r="K30"/>
  <c r="K31"/>
  <c r="K32"/>
  <c r="K33"/>
  <c r="K34"/>
  <c r="K35"/>
  <c r="K36"/>
  <c r="K37"/>
  <c r="K38"/>
  <c r="K39"/>
  <c r="K40"/>
  <c r="K41"/>
  <c r="K42"/>
  <c r="K43"/>
  <c r="K44"/>
  <c r="K45"/>
  <c r="K46"/>
  <c r="K47"/>
  <c r="K48"/>
  <c r="K49"/>
  <c r="K50"/>
  <c r="K51"/>
  <c r="K14"/>
  <c r="I52"/>
  <c r="J52"/>
  <c r="P14" i="7"/>
  <c r="O14"/>
  <c r="Q14" s="1"/>
  <c r="H15"/>
  <c r="H16"/>
  <c r="H17"/>
  <c r="H18"/>
  <c r="H19"/>
  <c r="H20"/>
  <c r="H21"/>
  <c r="H22"/>
  <c r="H23"/>
  <c r="H24"/>
  <c r="H25"/>
  <c r="H26"/>
  <c r="H27"/>
  <c r="H28"/>
  <c r="H29"/>
  <c r="H30"/>
  <c r="H31"/>
  <c r="H32"/>
  <c r="H33"/>
  <c r="H34"/>
  <c r="H35"/>
  <c r="H36"/>
  <c r="H37"/>
  <c r="H38"/>
  <c r="H39"/>
  <c r="H40"/>
  <c r="H41"/>
  <c r="H42"/>
  <c r="H43"/>
  <c r="H44"/>
  <c r="H45"/>
  <c r="H46"/>
  <c r="H47"/>
  <c r="H48"/>
  <c r="H49"/>
  <c r="H50"/>
  <c r="H51"/>
  <c r="H14"/>
  <c r="E15"/>
  <c r="E16"/>
  <c r="E17"/>
  <c r="E18"/>
  <c r="E19"/>
  <c r="E20"/>
  <c r="E21"/>
  <c r="E22"/>
  <c r="E23"/>
  <c r="E24"/>
  <c r="E25"/>
  <c r="E26"/>
  <c r="E27"/>
  <c r="E28"/>
  <c r="E29"/>
  <c r="E30"/>
  <c r="E31"/>
  <c r="E32"/>
  <c r="E33"/>
  <c r="E34"/>
  <c r="E35"/>
  <c r="E36"/>
  <c r="E37"/>
  <c r="E38"/>
  <c r="E39"/>
  <c r="E40"/>
  <c r="E41"/>
  <c r="E42"/>
  <c r="E43"/>
  <c r="E44"/>
  <c r="E45"/>
  <c r="E46"/>
  <c r="E47"/>
  <c r="E48"/>
  <c r="E49"/>
  <c r="E50"/>
  <c r="E51"/>
  <c r="E14"/>
  <c r="C52"/>
  <c r="D52"/>
  <c r="I52"/>
  <c r="K15"/>
  <c r="K16"/>
  <c r="K17"/>
  <c r="K18"/>
  <c r="K19"/>
  <c r="K20"/>
  <c r="K21"/>
  <c r="K22"/>
  <c r="K23"/>
  <c r="K24"/>
  <c r="K25"/>
  <c r="K26"/>
  <c r="K27"/>
  <c r="K28"/>
  <c r="K29"/>
  <c r="K30"/>
  <c r="K31"/>
  <c r="K32"/>
  <c r="K33"/>
  <c r="K34"/>
  <c r="K35"/>
  <c r="K36"/>
  <c r="K37"/>
  <c r="K38"/>
  <c r="K39"/>
  <c r="K40"/>
  <c r="K41"/>
  <c r="K42"/>
  <c r="K43"/>
  <c r="K44"/>
  <c r="K45"/>
  <c r="K46"/>
  <c r="K47"/>
  <c r="K48"/>
  <c r="K49"/>
  <c r="K50"/>
  <c r="K51"/>
  <c r="K14"/>
  <c r="J52"/>
  <c r="N15"/>
  <c r="N16"/>
  <c r="N17"/>
  <c r="N18"/>
  <c r="N19"/>
  <c r="N20"/>
  <c r="N21"/>
  <c r="N22"/>
  <c r="N23"/>
  <c r="N24"/>
  <c r="N25"/>
  <c r="N26"/>
  <c r="N27"/>
  <c r="N28"/>
  <c r="N29"/>
  <c r="N30"/>
  <c r="N31"/>
  <c r="N32"/>
  <c r="N33"/>
  <c r="N34"/>
  <c r="N35"/>
  <c r="N36"/>
  <c r="N37"/>
  <c r="N38"/>
  <c r="N39"/>
  <c r="N40"/>
  <c r="N41"/>
  <c r="N42"/>
  <c r="N43"/>
  <c r="N44"/>
  <c r="N45"/>
  <c r="N46"/>
  <c r="N47"/>
  <c r="N48"/>
  <c r="N49"/>
  <c r="N50"/>
  <c r="N51"/>
  <c r="N14"/>
  <c r="D51" i="86"/>
  <c r="K51" s="1"/>
  <c r="Q16" i="75" l="1"/>
  <c r="P52" i="7"/>
  <c r="O52"/>
  <c r="Q51" i="75"/>
  <c r="Q47"/>
  <c r="Q43"/>
  <c r="Q39"/>
  <c r="Q35"/>
  <c r="Q31"/>
  <c r="Q27"/>
  <c r="Q23"/>
  <c r="Q19"/>
  <c r="Q15"/>
  <c r="E52" i="7"/>
  <c r="V26" i="96"/>
  <c r="N52" i="75"/>
  <c r="P52"/>
  <c r="O52"/>
  <c r="N52" i="7"/>
  <c r="K52" i="75"/>
  <c r="J52" i="88"/>
  <c r="S52" s="1"/>
  <c r="S18"/>
  <c r="K52" i="7"/>
  <c r="R52" i="88"/>
  <c r="Q52"/>
  <c r="R52" i="114"/>
  <c r="J52"/>
  <c r="E52" i="75"/>
  <c r="P52" i="114"/>
  <c r="Q52"/>
  <c r="H52" i="7"/>
  <c r="Q52" l="1"/>
  <c r="S52" i="114"/>
  <c r="Q52" i="75"/>
  <c r="F50" i="74"/>
  <c r="G50" l="1"/>
  <c r="F48" i="103"/>
  <c r="C48"/>
  <c r="G48"/>
  <c r="D48"/>
  <c r="F13" i="127"/>
  <c r="F14"/>
  <c r="F15"/>
  <c r="F16"/>
  <c r="F17"/>
  <c r="F18"/>
  <c r="F19"/>
  <c r="F20"/>
  <c r="F21"/>
  <c r="F22"/>
  <c r="F23"/>
  <c r="F24"/>
  <c r="F25"/>
  <c r="F26"/>
  <c r="F27"/>
  <c r="F28"/>
  <c r="F29"/>
  <c r="F30"/>
  <c r="F31"/>
  <c r="F32"/>
  <c r="F33"/>
  <c r="F34"/>
  <c r="F35"/>
  <c r="F36"/>
  <c r="F37"/>
  <c r="F38"/>
  <c r="F39"/>
  <c r="F40"/>
  <c r="F41"/>
  <c r="F42"/>
  <c r="F43"/>
  <c r="F44"/>
  <c r="F45"/>
  <c r="F46"/>
  <c r="F47"/>
  <c r="F48"/>
  <c r="F49"/>
  <c r="F12"/>
  <c r="C50"/>
  <c r="D50"/>
  <c r="F50" s="1"/>
  <c r="D47" i="141" l="1"/>
  <c r="E47"/>
  <c r="F47"/>
  <c r="F13" i="111" l="1"/>
  <c r="F14"/>
  <c r="F15"/>
  <c r="F16"/>
  <c r="F17"/>
  <c r="F18"/>
  <c r="F19"/>
  <c r="F20"/>
  <c r="F21"/>
  <c r="F22"/>
  <c r="F23"/>
  <c r="F24"/>
  <c r="F25"/>
  <c r="F26"/>
  <c r="F27"/>
  <c r="F28"/>
  <c r="F29"/>
  <c r="F30"/>
  <c r="F31"/>
  <c r="F32"/>
  <c r="F33"/>
  <c r="F34"/>
  <c r="F35"/>
  <c r="F36"/>
  <c r="F37"/>
  <c r="F38"/>
  <c r="F39"/>
  <c r="F40"/>
  <c r="F41"/>
  <c r="F42"/>
  <c r="F43"/>
  <c r="F44"/>
  <c r="F45"/>
  <c r="F46"/>
  <c r="F47"/>
  <c r="F48"/>
  <c r="F49"/>
  <c r="F50"/>
  <c r="F12"/>
  <c r="J13"/>
  <c r="J14"/>
  <c r="J15"/>
  <c r="J16"/>
  <c r="J17"/>
  <c r="J18"/>
  <c r="J19"/>
  <c r="J20"/>
  <c r="J21"/>
  <c r="J22"/>
  <c r="J23"/>
  <c r="J24"/>
  <c r="J25"/>
  <c r="J26"/>
  <c r="J27"/>
  <c r="J28"/>
  <c r="J29"/>
  <c r="J30"/>
  <c r="J31"/>
  <c r="J32"/>
  <c r="J33"/>
  <c r="J34"/>
  <c r="J35"/>
  <c r="J36"/>
  <c r="J37"/>
  <c r="J38"/>
  <c r="J39"/>
  <c r="J40"/>
  <c r="J41"/>
  <c r="J42"/>
  <c r="J43"/>
  <c r="J44"/>
  <c r="J45"/>
  <c r="J46"/>
  <c r="J47"/>
  <c r="J48"/>
  <c r="J49"/>
  <c r="J12"/>
  <c r="H50"/>
  <c r="G50"/>
  <c r="C50"/>
  <c r="F13" i="4"/>
  <c r="F14"/>
  <c r="F15"/>
  <c r="F16"/>
  <c r="F17"/>
  <c r="F18"/>
  <c r="F19"/>
  <c r="F20"/>
  <c r="F21"/>
  <c r="F22"/>
  <c r="F23"/>
  <c r="F24"/>
  <c r="F25"/>
  <c r="F26"/>
  <c r="F27"/>
  <c r="F28"/>
  <c r="F29"/>
  <c r="F30"/>
  <c r="F31"/>
  <c r="F32"/>
  <c r="F33"/>
  <c r="F34"/>
  <c r="F35"/>
  <c r="F36"/>
  <c r="F37"/>
  <c r="F38"/>
  <c r="F39"/>
  <c r="F40"/>
  <c r="F41"/>
  <c r="F42"/>
  <c r="F43"/>
  <c r="F44"/>
  <c r="F45"/>
  <c r="F46"/>
  <c r="F47"/>
  <c r="F48"/>
  <c r="F49"/>
  <c r="F50"/>
  <c r="F12"/>
  <c r="J12"/>
  <c r="H50"/>
  <c r="J50" s="1"/>
  <c r="G50" l="1"/>
  <c r="C50"/>
  <c r="C47" i="100"/>
  <c r="D47"/>
  <c r="E47"/>
  <c r="G47" i="56"/>
  <c r="D47"/>
  <c r="G46"/>
  <c r="D46"/>
  <c r="O32"/>
  <c r="G32"/>
  <c r="B13"/>
  <c r="D13"/>
  <c r="F13"/>
  <c r="H13"/>
  <c r="J13"/>
  <c r="L11"/>
  <c r="L12"/>
  <c r="L13" l="1"/>
  <c r="F50" i="26"/>
  <c r="E50"/>
  <c r="D50"/>
  <c r="C50"/>
  <c r="I50" s="1"/>
  <c r="J49"/>
  <c r="I49"/>
  <c r="J48"/>
  <c r="I48"/>
  <c r="J47"/>
  <c r="I47"/>
  <c r="J46"/>
  <c r="I46"/>
  <c r="J45"/>
  <c r="I45"/>
  <c r="J44"/>
  <c r="I44"/>
  <c r="J43"/>
  <c r="I43"/>
  <c r="J42"/>
  <c r="I42"/>
  <c r="J41"/>
  <c r="I41"/>
  <c r="J40"/>
  <c r="I40"/>
  <c r="J39"/>
  <c r="I39"/>
  <c r="J38"/>
  <c r="I38"/>
  <c r="J37"/>
  <c r="I37"/>
  <c r="J36"/>
  <c r="I36"/>
  <c r="J35"/>
  <c r="I35"/>
  <c r="J34"/>
  <c r="I34"/>
  <c r="J33"/>
  <c r="I33"/>
  <c r="J32"/>
  <c r="I32"/>
  <c r="J31"/>
  <c r="I31"/>
  <c r="J30"/>
  <c r="I30"/>
  <c r="J29"/>
  <c r="I29"/>
  <c r="J28"/>
  <c r="I28"/>
  <c r="J27"/>
  <c r="I27"/>
  <c r="J26"/>
  <c r="I26"/>
  <c r="J25"/>
  <c r="I25"/>
  <c r="J24"/>
  <c r="I24"/>
  <c r="J23"/>
  <c r="I23"/>
  <c r="J22"/>
  <c r="I22"/>
  <c r="J21"/>
  <c r="I21"/>
  <c r="J20"/>
  <c r="I20"/>
  <c r="J19"/>
  <c r="I19"/>
  <c r="J18"/>
  <c r="I18"/>
  <c r="J17"/>
  <c r="I17"/>
  <c r="J16"/>
  <c r="I16"/>
  <c r="J15"/>
  <c r="I15"/>
  <c r="J14"/>
  <c r="I14"/>
  <c r="J13"/>
  <c r="I13"/>
  <c r="J12"/>
  <c r="I12"/>
  <c r="H50" i="16"/>
  <c r="F50"/>
  <c r="E50"/>
  <c r="D50"/>
  <c r="J49"/>
  <c r="I49"/>
  <c r="J48"/>
  <c r="I48"/>
  <c r="J47"/>
  <c r="I47"/>
  <c r="J46"/>
  <c r="I46"/>
  <c r="J45"/>
  <c r="I45"/>
  <c r="J44"/>
  <c r="I44"/>
  <c r="J43"/>
  <c r="I43"/>
  <c r="J42"/>
  <c r="I42"/>
  <c r="J41"/>
  <c r="I41"/>
  <c r="J40"/>
  <c r="I40"/>
  <c r="J39"/>
  <c r="I39"/>
  <c r="J38"/>
  <c r="I38"/>
  <c r="J37"/>
  <c r="I37"/>
  <c r="J36"/>
  <c r="I36"/>
  <c r="J35"/>
  <c r="I35"/>
  <c r="J34"/>
  <c r="I34"/>
  <c r="J33"/>
  <c r="I33"/>
  <c r="J32"/>
  <c r="I32"/>
  <c r="J31"/>
  <c r="I31"/>
  <c r="J30"/>
  <c r="I30"/>
  <c r="J29"/>
  <c r="I29"/>
  <c r="J28"/>
  <c r="I28"/>
  <c r="J27"/>
  <c r="I27"/>
  <c r="J26"/>
  <c r="I26"/>
  <c r="J25"/>
  <c r="I25"/>
  <c r="J24"/>
  <c r="I24"/>
  <c r="J23"/>
  <c r="I23"/>
  <c r="J22"/>
  <c r="I22"/>
  <c r="J21"/>
  <c r="I21"/>
  <c r="J20"/>
  <c r="I20"/>
  <c r="J19"/>
  <c r="I19"/>
  <c r="J18"/>
  <c r="I18"/>
  <c r="J17"/>
  <c r="I17"/>
  <c r="J16"/>
  <c r="I16"/>
  <c r="J15"/>
  <c r="I15"/>
  <c r="J14"/>
  <c r="I14"/>
  <c r="J13"/>
  <c r="I13"/>
  <c r="J12"/>
  <c r="I12"/>
  <c r="J50" i="26" l="1"/>
  <c r="I50" i="16"/>
  <c r="J50"/>
</calcChain>
</file>

<file path=xl/sharedStrings.xml><?xml version="1.0" encoding="utf-8"?>
<sst xmlns="http://schemas.openxmlformats.org/spreadsheetml/2006/main" count="7830" uniqueCount="1028">
  <si>
    <t>[Mid-Day Meal Scheme]</t>
  </si>
  <si>
    <t>State:</t>
  </si>
  <si>
    <t>S.No.</t>
  </si>
  <si>
    <t>Name of District</t>
  </si>
  <si>
    <t>No. of  Institutions</t>
  </si>
  <si>
    <t xml:space="preserve">(Govt+LB)Schools </t>
  </si>
  <si>
    <t>GA Schools</t>
  </si>
  <si>
    <t>Govt: Government Schools</t>
  </si>
  <si>
    <t>LB: Local Body Schools</t>
  </si>
  <si>
    <t>GA: Govt Aided Schools</t>
  </si>
  <si>
    <t xml:space="preserve"> </t>
  </si>
  <si>
    <t>(Only in MS-Excel Format)</t>
  </si>
  <si>
    <t xml:space="preserve">No. of children </t>
  </si>
  <si>
    <t>Total no. of meals served</t>
  </si>
  <si>
    <t>Total</t>
  </si>
  <si>
    <t>[Qnty in MTs]</t>
  </si>
  <si>
    <t>Rice</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</si>
  <si>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</si>
  <si>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</si>
  <si>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</si>
  <si>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</si>
  <si>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</si>
  <si>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</si>
  <si>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</si>
  <si>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</si>
  <si>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</si>
  <si>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</si>
  <si>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</si>
  <si>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</si>
  <si>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</si>
  <si>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</si>
  <si>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</si>
  <si>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</si>
  <si>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</si>
  <si>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</si>
  <si>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</si>
  <si>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</si>
  <si>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</si>
  <si>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</si>
  <si>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</si>
  <si>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</si>
  <si>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</si>
  <si>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</si>
  <si>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</si>
  <si>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</si>
  <si>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</si>
  <si>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</si>
  <si>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</si>
  <si>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</si>
  <si>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</si>
  <si>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</si>
  <si>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</si>
  <si>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</si>
  <si>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</si>
  <si>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</si>
  <si>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</si>
  <si>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</si>
  <si>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</si>
  <si>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</si>
  <si>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</si>
  <si>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</si>
  <si>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</si>
  <si>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</si>
  <si>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</si>
  <si>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</si>
  <si>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</si>
  <si>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</si>
  <si>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</si>
  <si>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</si>
  <si>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</si>
  <si>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</si>
  <si>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</si>
  <si>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</si>
  <si>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</si>
  <si>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</si>
  <si>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</si>
  <si>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</si>
  <si>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</si>
  <si>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Anticipated No. of working days</t>
  </si>
  <si>
    <t>Requirement of Foodgrains (in MTs)</t>
  </si>
  <si>
    <t>Table: AT-17</t>
  </si>
  <si>
    <t>Table: AT-3A</t>
  </si>
  <si>
    <t>Table: AT-3B</t>
  </si>
  <si>
    <t xml:space="preserve">Total </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</si>
  <si>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</si>
  <si>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</si>
  <si>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</si>
  <si>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</si>
  <si>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</si>
  <si>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</si>
  <si>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</si>
  <si>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</si>
  <si>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</si>
  <si>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</si>
  <si>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</si>
  <si>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</si>
  <si>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</si>
  <si>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</si>
  <si>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</si>
  <si>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</si>
  <si>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</si>
  <si>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Balance requirement of kitchen  Devices</t>
  </si>
  <si>
    <t>Total No. of Institutions</t>
  </si>
  <si>
    <t>SI.No</t>
  </si>
  <si>
    <t>Component</t>
  </si>
  <si>
    <t>No. of Meals served</t>
  </si>
  <si>
    <t xml:space="preserve">No. of working days on which MDM served </t>
  </si>
  <si>
    <t>Centre</t>
  </si>
  <si>
    <t>Total (col.8+11-14)</t>
  </si>
  <si>
    <t>Central assistance received</t>
  </si>
  <si>
    <t>*Rice</t>
  </si>
  <si>
    <t>*Wheat</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</si>
  <si>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</si>
  <si>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</si>
  <si>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</si>
  <si>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</si>
  <si>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</si>
  <si>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</si>
  <si>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</si>
  <si>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</si>
  <si>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</si>
  <si>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</si>
  <si>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</si>
  <si>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</si>
  <si>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</si>
  <si>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</si>
  <si>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</si>
  <si>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</si>
  <si>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</si>
  <si>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</si>
  <si>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</si>
  <si>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</si>
  <si>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</si>
  <si>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</si>
  <si>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</si>
  <si>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</si>
  <si>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</si>
  <si>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</si>
  <si>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</si>
  <si>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</si>
  <si>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</si>
  <si>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</si>
  <si>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</si>
  <si>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</si>
  <si>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</si>
  <si>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</si>
  <si>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</si>
  <si>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</si>
  <si>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</si>
  <si>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</si>
  <si>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</si>
  <si>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</si>
  <si>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</si>
  <si>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</si>
  <si>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</si>
  <si>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</si>
  <si>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</si>
  <si>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</si>
  <si>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</si>
  <si>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</si>
  <si>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</si>
  <si>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</si>
  <si>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</si>
  <si>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</si>
  <si>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</si>
  <si>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</si>
  <si>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</si>
  <si>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</si>
  <si>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</si>
  <si>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</si>
  <si>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Proposed</t>
  </si>
  <si>
    <t>For Central Share</t>
  </si>
  <si>
    <t>For State Share</t>
  </si>
  <si>
    <t>Central Share</t>
  </si>
  <si>
    <t>Status of Releasing of Funds by the State / UT</t>
  </si>
  <si>
    <t>Date on which Block / Gram Panchyat / School / Cooking Agency received funds</t>
  </si>
  <si>
    <t>Directorate / Authority</t>
  </si>
  <si>
    <t xml:space="preserve">*Total </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</si>
  <si>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</si>
  <si>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</si>
  <si>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</si>
  <si>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</si>
  <si>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</si>
  <si>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</si>
  <si>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</si>
  <si>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</si>
  <si>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</si>
  <si>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</si>
  <si>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</si>
  <si>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</si>
  <si>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</si>
  <si>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</si>
  <si>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</si>
  <si>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kitchen devices procured through convergance</t>
  </si>
  <si>
    <t>Trust</t>
  </si>
  <si>
    <t>PRI / GP/ Urban Local Body</t>
  </si>
  <si>
    <t>GP - Gram Panchayat</t>
  </si>
  <si>
    <t>No. of children covered</t>
  </si>
  <si>
    <t>Kitchen-cum-store</t>
  </si>
  <si>
    <t>No. of meals to be served  (Col. 4 x Col. 5)</t>
  </si>
  <si>
    <t>Average No. of children availed MDM [Col. 8/Col. 9]</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</si>
  <si>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</si>
  <si>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</si>
  <si>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</si>
  <si>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</si>
  <si>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</si>
  <si>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</si>
  <si>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</si>
  <si>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</si>
  <si>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</si>
  <si>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</si>
  <si>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</si>
  <si>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</si>
  <si>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</si>
  <si>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</si>
  <si>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Others( Please specify)</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</si>
  <si>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</si>
  <si>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</si>
  <si>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</si>
  <si>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</si>
  <si>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</si>
  <si>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</si>
  <si>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</si>
  <si>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</si>
  <si>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</si>
  <si>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</si>
  <si>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</si>
  <si>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</si>
  <si>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</si>
  <si>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Table AT - 8 :UTILIZATION OF CENTRAL ASSISTANCE TOWARDS HONORARIUM TO COOK-CUM-HELPERS (Primary classes I-V)</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</si>
  <si>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</si>
  <si>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</si>
  <si>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</si>
  <si>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</si>
  <si>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Replacement of kitchen devices</t>
  </si>
  <si>
    <t>Madrasa / Maktabs</t>
  </si>
  <si>
    <t xml:space="preserve">Govt. </t>
  </si>
  <si>
    <t xml:space="preserve">Govt. aided </t>
  </si>
  <si>
    <t xml:space="preserve">Local body </t>
  </si>
  <si>
    <t>Recurring Assistance</t>
  </si>
  <si>
    <t>Non-Recurring Assistance</t>
  </si>
  <si>
    <t>Payment of Pending Bills of previous year</t>
  </si>
  <si>
    <t xml:space="preserve">Amount  </t>
  </si>
  <si>
    <t>Constructed with convergence</t>
  </si>
  <si>
    <t>Procured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</si>
  <si>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</si>
  <si>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</si>
  <si>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</si>
  <si>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</si>
  <si>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</si>
  <si>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</si>
  <si>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</si>
  <si>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</si>
  <si>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</si>
  <si>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</si>
  <si>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</si>
  <si>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</si>
  <si>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</si>
  <si>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</si>
  <si>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</si>
  <si>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</si>
  <si>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 xml:space="preserve">State / UT: </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</si>
  <si>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</si>
  <si>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</si>
  <si>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</si>
  <si>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</si>
  <si>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</si>
  <si>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</si>
  <si>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</si>
  <si>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</si>
  <si>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</si>
  <si>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</si>
  <si>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</si>
  <si>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</si>
  <si>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</si>
  <si>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</si>
  <si>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 xml:space="preserve">Total Institutions </t>
  </si>
  <si>
    <t>No. of Inst. For which Annual data entry completed</t>
  </si>
  <si>
    <t>No. of Inst. For which Monthly data entry completed</t>
  </si>
  <si>
    <t>Apr</t>
  </si>
  <si>
    <t>May</t>
  </si>
  <si>
    <t>Jun</t>
  </si>
  <si>
    <t>Jul</t>
  </si>
  <si>
    <t>Aug</t>
  </si>
  <si>
    <t>Sep</t>
  </si>
  <si>
    <t>Oct</t>
  </si>
  <si>
    <t>Nov</t>
  </si>
  <si>
    <t>Dec</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</si>
  <si>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</si>
  <si>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</si>
  <si>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</si>
  <si>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</si>
  <si>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</si>
  <si>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</si>
  <si>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</si>
  <si>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</si>
  <si>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</si>
  <si>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</si>
  <si>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</si>
  <si>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</si>
  <si>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</si>
  <si>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</si>
  <si>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</si>
  <si>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</si>
  <si>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</si>
  <si>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</si>
  <si>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</si>
  <si>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</si>
  <si>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</si>
  <si>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</si>
  <si>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</si>
  <si>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</si>
  <si>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</si>
  <si>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</si>
  <si>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</si>
  <si>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</si>
  <si>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</si>
  <si>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</si>
  <si>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</si>
  <si>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</si>
  <si>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</si>
  <si>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</si>
  <si>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</si>
  <si>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</si>
  <si>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</si>
  <si>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</si>
  <si>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</si>
  <si>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</si>
  <si>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</si>
  <si>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</si>
  <si>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</si>
  <si>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</si>
  <si>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</si>
  <si>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</si>
  <si>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</si>
  <si>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</si>
  <si>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</si>
  <si>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</si>
  <si>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</si>
  <si>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</si>
  <si>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</si>
  <si>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</si>
  <si>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</si>
  <si>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</si>
  <si>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</si>
  <si>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</si>
  <si>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</si>
  <si>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</si>
  <si>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</si>
  <si>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</si>
  <si>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</si>
  <si>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</si>
  <si>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</si>
  <si>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</si>
  <si>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</si>
  <si>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</si>
  <si>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</si>
  <si>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</si>
  <si>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</si>
  <si>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</si>
  <si>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</si>
  <si>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</si>
  <si>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</si>
  <si>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</si>
  <si>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</si>
  <si>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</si>
  <si>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</si>
  <si>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</si>
  <si>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</si>
  <si>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</si>
  <si>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</si>
  <si>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</si>
  <si>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</si>
  <si>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</si>
  <si>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</si>
  <si>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</si>
  <si>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</si>
  <si>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</si>
  <si>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</si>
  <si>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</si>
  <si>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</si>
  <si>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</si>
  <si>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</si>
  <si>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</si>
  <si>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</si>
  <si>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</si>
  <si>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</si>
  <si>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</si>
  <si>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</si>
  <si>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</si>
  <si>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</si>
  <si>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</si>
  <si>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</si>
  <si>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</si>
  <si>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</si>
  <si>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</si>
  <si>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</si>
  <si>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</si>
  <si>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</si>
  <si>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</si>
  <si>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</si>
  <si>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</si>
  <si>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</si>
  <si>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</si>
  <si>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</si>
  <si>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</si>
  <si>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</si>
  <si>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</si>
  <si>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</si>
  <si>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</si>
  <si>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</si>
  <si>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</si>
  <si>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</si>
  <si>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</si>
  <si>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</si>
  <si>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</si>
  <si>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</si>
  <si>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</si>
  <si>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</si>
  <si>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</si>
  <si>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</si>
  <si>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</si>
  <si>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</si>
  <si>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</si>
  <si>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Action Taken by State Govt. on findings</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</si>
  <si>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</si>
  <si>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</si>
  <si>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</si>
  <si>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</si>
  <si>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</si>
  <si>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</si>
  <si>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</si>
  <si>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</si>
  <si>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</si>
  <si>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</si>
  <si>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</si>
  <si>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</si>
  <si>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</si>
  <si>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</si>
  <si>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</si>
  <si>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</si>
  <si>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</si>
  <si>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</si>
  <si>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</si>
  <si>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</si>
  <si>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Table AT - 8A : UTILIZATION OF CENTRAL ASSISTANCE TOWARDS HONORARIUM TO COOK-CUM-HELPERS (Upper Primary classes VI-VIII)</t>
  </si>
  <si>
    <t>Rate  of Transportation Assistance (Per MT)</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</si>
  <si>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</si>
  <si>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</si>
  <si>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</si>
  <si>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*Coarse Grains</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</si>
  <si>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</si>
  <si>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</si>
  <si>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</si>
  <si>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</si>
  <si>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</si>
  <si>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</si>
  <si>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</si>
  <si>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</si>
  <si>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</si>
  <si>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</si>
  <si>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</si>
  <si>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</si>
  <si>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</si>
  <si>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</si>
  <si>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</si>
  <si>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</si>
  <si>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</si>
  <si>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</si>
  <si>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Total outlay (in Rs)</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</si>
  <si>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</si>
  <si>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</si>
  <si>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</si>
  <si>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</si>
  <si>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</si>
  <si>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</si>
  <si>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</si>
  <si>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</si>
  <si>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</si>
  <si>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</si>
  <si>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</si>
  <si>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</si>
  <si>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</si>
  <si>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</si>
  <si>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</si>
  <si>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</si>
  <si>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</si>
  <si>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</si>
  <si>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</si>
  <si>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</si>
  <si>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</si>
  <si>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</si>
  <si>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</si>
  <si>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</si>
  <si>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</si>
  <si>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</si>
  <si>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</si>
  <si>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</si>
  <si>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</si>
  <si>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</si>
  <si>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</si>
  <si>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</si>
  <si>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</si>
  <si>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</si>
  <si>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</si>
  <si>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</si>
  <si>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</si>
  <si>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</si>
  <si>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</si>
  <si>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</si>
  <si>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</si>
  <si>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</si>
  <si>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</si>
  <si>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</si>
  <si>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</si>
  <si>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</si>
  <si>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</si>
  <si>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</si>
  <si>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</si>
  <si>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</si>
  <si>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</si>
  <si>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</si>
  <si>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</si>
  <si>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</si>
  <si>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</si>
  <si>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</si>
  <si>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</si>
  <si>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</si>
  <si>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</si>
  <si>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</si>
  <si>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</si>
  <si>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</si>
  <si>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</si>
  <si>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</si>
  <si>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</si>
  <si>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</si>
  <si>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</si>
  <si>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</si>
  <si>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AT 21 :Details of engagement and apportionment of honorarium to cook cum helpers (CCH) between schools and centralized kitchen.</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</si>
  <si>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</si>
  <si>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</si>
  <si>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</si>
  <si>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</si>
  <si>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</si>
  <si>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</si>
  <si>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</si>
  <si>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</si>
  <si>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</si>
  <si>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</si>
  <si>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</si>
  <si>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</si>
  <si>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</si>
  <si>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</si>
  <si>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</si>
  <si>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</si>
  <si>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</si>
  <si>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</si>
  <si>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</si>
  <si>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</si>
  <si>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</si>
  <si>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</si>
  <si>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No. of Inst. For which daily data transferred to central server</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</si>
  <si>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</si>
  <si>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</si>
  <si>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</si>
  <si>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</si>
  <si>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</si>
  <si>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</si>
  <si>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</si>
  <si>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</si>
  <si>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</si>
  <si>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</si>
  <si>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</si>
  <si>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</si>
  <si>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</si>
  <si>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</si>
  <si>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</si>
  <si>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</si>
  <si>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</si>
  <si>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</si>
  <si>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</si>
  <si>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Enrolment vis-a-vis availed for MDM  (Upper Primary, Classes VI - VIII)</t>
  </si>
  <si>
    <t>AT - 5</t>
  </si>
  <si>
    <t>AT - 5 A</t>
  </si>
  <si>
    <t>AT - 5 B</t>
  </si>
  <si>
    <t>AT - 5 C</t>
  </si>
  <si>
    <t>AT - 5 D</t>
  </si>
  <si>
    <t>AT - 6</t>
  </si>
  <si>
    <t>AT - 6 A</t>
  </si>
  <si>
    <t>AT - 6 B</t>
  </si>
  <si>
    <t>AT - 6 C</t>
  </si>
  <si>
    <t>AT - 7</t>
  </si>
  <si>
    <t>AT - 7 A</t>
  </si>
  <si>
    <t>AT - 8</t>
  </si>
  <si>
    <t>UTILIZATION OF CENTRAL ASSISTANCE TOWARDS HONORARIUM TO COOK-CUM-HELPERS (Primary classes I-V)</t>
  </si>
  <si>
    <t>AT - 8 A</t>
  </si>
  <si>
    <t>UTILIZATION OF CENTRAL ASSISTANCE TOWARDS HONORARIUM TO COOK-CUM-HELPERS (Upper Primary classes VI-VIII)</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</si>
  <si>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</si>
  <si>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</si>
  <si>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</si>
  <si>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</si>
  <si>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</si>
  <si>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</si>
  <si>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</si>
  <si>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</si>
  <si>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</si>
  <si>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</si>
  <si>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</si>
  <si>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</si>
  <si>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</si>
  <si>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</si>
  <si>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</si>
  <si>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</si>
  <si>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</si>
  <si>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</si>
  <si>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</si>
  <si>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</si>
  <si>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</si>
  <si>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</si>
  <si>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</si>
  <si>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</si>
  <si>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</si>
  <si>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</si>
  <si>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</si>
  <si>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</si>
  <si>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</si>
  <si>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</si>
  <si>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</si>
  <si>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</si>
  <si>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</si>
  <si>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</si>
  <si>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</si>
  <si>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</si>
  <si>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</si>
  <si>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</si>
  <si>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</si>
  <si>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</si>
  <si>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</si>
  <si>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</si>
  <si>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</si>
  <si>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</si>
  <si>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</si>
  <si>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</si>
  <si>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</si>
  <si>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</si>
  <si>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</si>
  <si>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</si>
  <si>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</si>
  <si>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</si>
  <si>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</si>
  <si>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</si>
  <si>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</si>
  <si>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Annual Work Plan and Budget 2018-19</t>
  </si>
  <si>
    <t>Table: AT-1: GENERAL INFORMATION for 2017-18</t>
  </si>
  <si>
    <t>Table: AT-2 :  Details of  Provisions  in the State Budget 2017-18</t>
  </si>
  <si>
    <t>Table: AT-2A : Releasing of Funds from State to Directorate / Authority / District / Block / School level for 2017-18</t>
  </si>
  <si>
    <t>Table AT-3: No. of Institutions in the State vis a vis Institutions serving MDM during 2017-18</t>
  </si>
  <si>
    <t>Table: AT-3A: No. of Institutions covered  (Primary, Classes I-V)  during 2017-18</t>
  </si>
  <si>
    <t>Table: AT-3B: No. of Institutions covered (Upper Primary with Primary, Classes I-VIII) during 2017-18</t>
  </si>
  <si>
    <t>Table: AT-3C: No. of Institutions covered (Upper Primary without Primary, Classes VI-VIII) during 2017-18</t>
  </si>
  <si>
    <t>Table: AT-4: Enrolment vis-à-vis availed for MDM  (Primary,Classes I- V) during 2017-18</t>
  </si>
  <si>
    <t>Enrolment (As on 30.09.2017)</t>
  </si>
  <si>
    <t>MDM-PAB Approval for 2017-18</t>
  </si>
  <si>
    <t>Table: AT-5 C:  PAB-MDM Approval vs. PERFORMANCE (Primary, Classes I - V) during 2017-18 - Drought</t>
  </si>
  <si>
    <t>Table: AT-5 D:  PAB-MDM Approval vs. PERFORMANCE (Upper Primary, Classes VI to VIII) during 2017-18 - Drought</t>
  </si>
  <si>
    <t>Gross Allocation for the  FY 2017-18</t>
  </si>
  <si>
    <t>Opening Balance as on 01.4.17</t>
  </si>
  <si>
    <t>Opening Balance as on 01.04.17</t>
  </si>
  <si>
    <t>Allocation for cost of foodgrains for 2017-18</t>
  </si>
  <si>
    <t>Table: AT-6C: Utilisation of foodgrains (Coarse Grain) during 2017-18</t>
  </si>
  <si>
    <t>Opening Balance as on 01.04.2017</t>
  </si>
  <si>
    <t>Allocation for FY 2017-18</t>
  </si>
  <si>
    <t>Table: AT-9 : Utilisation of Central Assitance towards Transportation Assistance (Primary &amp; Upper Primary,Classes I-VIII) during 2017-18</t>
  </si>
  <si>
    <t>Opening balance as on 01.04.17</t>
  </si>
  <si>
    <t>Table: AT-10 :  Utilisation of Central Assistance towards MME  (Primary &amp; Upper Primary,Classes I-VIII) during 2017-18</t>
  </si>
  <si>
    <t>Allocation for  2017-18</t>
  </si>
  <si>
    <t>Table: AT-10 A : Details of Meetings at district level during 2017-18</t>
  </si>
  <si>
    <t>*Total sanctioned during 2006-07  to 2017-18</t>
  </si>
  <si>
    <t>*Total sanction during 2006-07 to 2017-18</t>
  </si>
  <si>
    <t>Annual Work Plan and Budget2018-19</t>
  </si>
  <si>
    <t>Table: AT-17 : Coverage under Rashtriya Bal Swasthya Karykram (School Health Programme) - 2017-18</t>
  </si>
  <si>
    <t>Table AT - 23 Annual and Monthly data entry status in MDM-MIS during 2017-18</t>
  </si>
  <si>
    <t>Annual Work Plan &amp; Budget 2018-19</t>
  </si>
  <si>
    <t xml:space="preserve">Mid Day Meal Scheme </t>
  </si>
  <si>
    <t>Table AT - 23 A- Implementation of Automated Monitoring System  during 2017-18</t>
  </si>
  <si>
    <t>Kitchen devices sanctioned during 2006-07 to 2017-18 under MDM</t>
  </si>
  <si>
    <t>Table: AT-5 A:  PAB-MDM Approval vs. PERFORMANCE (Upper Primary, Classes VI to VIII) during 2017-18</t>
  </si>
  <si>
    <t>Table: AT-5 B:  PAB-MDM Approval vs. PERFORMANCE - STC (NCLP Schools) during 2017-18</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</si>
  <si>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</si>
  <si>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</si>
  <si>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</si>
  <si>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</si>
  <si>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</si>
  <si>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</si>
  <si>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</si>
  <si>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</si>
  <si>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</si>
  <si>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</si>
  <si>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</si>
  <si>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</si>
  <si>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</si>
  <si>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No. of institutions where setting up of kitchen garden is proposed during 2018-19</t>
  </si>
  <si>
    <t>Amount paid to children (in Rs)</t>
  </si>
  <si>
    <t>Foodgrains provided to children (in MT)</t>
  </si>
  <si>
    <t>Covered through centralised kitchen</t>
  </si>
  <si>
    <t>Proposals for 2018-19</t>
  </si>
  <si>
    <t>Table: AT-26 : Number of School Working Days (Primary,Classes I-V) for 2018-19</t>
  </si>
  <si>
    <t>April,18</t>
  </si>
  <si>
    <t>May,18</t>
  </si>
  <si>
    <t>June,18</t>
  </si>
  <si>
    <t>July,18</t>
  </si>
  <si>
    <t>August,18</t>
  </si>
  <si>
    <t>September,18</t>
  </si>
  <si>
    <t>October,18</t>
  </si>
  <si>
    <t>November,18</t>
  </si>
  <si>
    <t>December,18</t>
  </si>
  <si>
    <t>January,19</t>
  </si>
  <si>
    <t>February,19</t>
  </si>
  <si>
    <t>March,19</t>
  </si>
  <si>
    <t>Table: AT-26A : Number of School Working Days (Upper Primary,Classes VI-VIII) for 2018-19</t>
  </si>
  <si>
    <t>Requirement of Pulses (in MTs)</t>
  </si>
  <si>
    <t>Pulse 1 (name)</t>
  </si>
  <si>
    <t>Pulse 2 (name)</t>
  </si>
  <si>
    <t>Pulse 3 (name)</t>
  </si>
  <si>
    <t>Pulse 4 (name)</t>
  </si>
  <si>
    <t>Pulse 5 (name)</t>
  </si>
  <si>
    <t>Table: AT-27: Proposal for coverage of children and working days  for 2018-19 (Primary Classes, I-V)</t>
  </si>
  <si>
    <t>Table: AT-27C : Proposal for coverage of children and working days  for Primary (Classes I-V) in Drought affected areas  during 2018-19</t>
  </si>
  <si>
    <t>Table: AT-27 A: Proposal for coverage of children and working days  for 2018-19 (Upper Primary,Classes VI-VIII)</t>
  </si>
  <si>
    <t>Table: AT-27 B: Proposal for coverage of children for NCLP Schools during 2018-19</t>
  </si>
  <si>
    <t>Table: AT-27C</t>
  </si>
  <si>
    <t>Table: AT-28: Requirement of kitchen-cum-stores in the Primary and Upper Primary schools for the year 2018-19</t>
  </si>
  <si>
    <t>Table: AT-28 A: Requirement of kitchen cum stores as per Plinth Area Norm in the Primary and Upper Primary schools for the year 2018-19</t>
  </si>
  <si>
    <t>Table: AT-29 : Requirement of Kitchen Devices during 2018-19 in Primary &amp; Upper Primary Schools</t>
  </si>
  <si>
    <t>Table: AT 30 :    Requirement of Cook cum Helpers for 2018-19</t>
  </si>
  <si>
    <t>Maximum number of institutions for which daily data transferred during the month</t>
  </si>
  <si>
    <t>Table: AT-6: Utilisation of foodgrains  (Primary, Classes I-V) during 2017-18</t>
  </si>
  <si>
    <t xml:space="preserve">Closing Balance*                 (col.4+5-6)                         </t>
  </si>
  <si>
    <t xml:space="preserve">Closing Balance*  (col.9+10-11)                         </t>
  </si>
  <si>
    <t>*: includes unspent balance at State, District, Block and school level (including NGOs/Private Agencies).</t>
  </si>
  <si>
    <t>Table: AT-6A: Utilisation of foodgrains  (Upper Primary, Classes VI-VIII) during 2017-18</t>
  </si>
  <si>
    <t>*state share includes funds as well as monetary value of the commodities supplied by the State/UT</t>
  </si>
  <si>
    <t>Table: AT-7: Utilisation of Cooking Cost (Primary, Classes I-V) during 2017-18</t>
  </si>
  <si>
    <t>Table: AT-7A: Utilisation of Cooking cost (Upper Primary Classes, VI-VIII) for 2017-18</t>
  </si>
  <si>
    <t>Table - AT - 10 B</t>
  </si>
  <si>
    <t>Table: AT-27 D : Proposal for coverage of children and working days  for Upper Primary (Classes VI-VIII) in Drought affected areas  during 2018-19</t>
  </si>
  <si>
    <t>Table: AT-27 D</t>
  </si>
  <si>
    <t>Kitchen-cum-store sanctioned during 2006-07 to 2017-18</t>
  </si>
  <si>
    <t>Total No. of Cook-cum-helpers required in drought affected areas, if any</t>
  </si>
  <si>
    <t>Table: AT- 32</t>
  </si>
  <si>
    <t>Table: AT-32:  PAB-MDM Approval vs. PERFORMANCE (Primary Classes I to V) during 2017-18 - Drought</t>
  </si>
  <si>
    <t>Foodgrains</t>
  </si>
  <si>
    <t xml:space="preserve">Hon. to cook-cum-helpers </t>
  </si>
  <si>
    <t>Allocation</t>
  </si>
  <si>
    <t>Utilisation</t>
  </si>
  <si>
    <t>Allocation (Centre +State)</t>
  </si>
  <si>
    <t>Utilisation (Centre +State)</t>
  </si>
  <si>
    <t>Table: AT-32A</t>
  </si>
  <si>
    <t>Table: AT-32 A:  PAB-MDM Approval vs. PERFORMANCE (Upper Primary, Classes VI to VIII) during 2017-18 - Drought</t>
  </si>
  <si>
    <t>Information on Kitchen Garden</t>
  </si>
  <si>
    <t xml:space="preserve">AT - 10 E </t>
  </si>
  <si>
    <t>AT - 4 B</t>
  </si>
  <si>
    <t>Information on Aadhaar Enrolment</t>
  </si>
  <si>
    <t>AT - 32</t>
  </si>
  <si>
    <t>PAB-MDM Approval vs. PERFORMANCE (Primary Classes I to V) during 2017-18 - Drought</t>
  </si>
  <si>
    <t>AT - 32 A</t>
  </si>
  <si>
    <t>PAB-MDM Approval vs. PERFORMANCE (Upper Primary, Classes VI to VIII) during 2017-18 - Drought</t>
  </si>
  <si>
    <t>GENERAL INFORMATION for 2017-18</t>
  </si>
  <si>
    <t>Details of  Provisions  in the State Budget 2017-18</t>
  </si>
  <si>
    <t>Releasing of Funds from State to Directorate / Authority / District / Block / School level for 2017-18</t>
  </si>
  <si>
    <t>No. of Institutions in the State vis a vis Institutions serving MDM during 2017-18</t>
  </si>
  <si>
    <t>No. of Institutions covered  (Primary, Classes I-V)  during 2017-18</t>
  </si>
  <si>
    <t>No. of Institutions covered (Upper Primary with Primary, Classes I-VIII) during 2017-18</t>
  </si>
  <si>
    <t>No. of Institutions covered (Upper Primary without Primary, Classes VI-VIII) during 2017-18</t>
  </si>
  <si>
    <t>Enrolment vis-à-vis availed for MDM  (Primary,Classes I- V) during 2017-18</t>
  </si>
  <si>
    <t>PAB-MDM Approval vs. PERFORMANCE (Primary, Classes I - V) during 2017-18</t>
  </si>
  <si>
    <t>PAB-MDM Approval vs. PERFORMANCE (Upper Primary, Classes VI to VIII) during 2017-18</t>
  </si>
  <si>
    <t>PAB-MDM Approval vs. PERFORMANCE NCLP Schools during 2017-18</t>
  </si>
  <si>
    <t>PAB-MDM Approval vs. PERFORMANCE (Primary, Classes I - V) during 2017-18 - Drought</t>
  </si>
  <si>
    <t>Utilisation of foodgrains  (Primary, Classes I-V) during 2017-18</t>
  </si>
  <si>
    <t>Utilisation of foodgrains  (Upper Primary, Classes VI-VIII) during 2017-18</t>
  </si>
  <si>
    <t>PAYMENT OF COST OF FOOD GRAINS TO FCI (Primary and Upper Primary Classes I-VIII) during 2017-18</t>
  </si>
  <si>
    <t>Utilisation of foodgrains (Coarse Grain) during 2017-18</t>
  </si>
  <si>
    <t>Utilisation of Cooking Cost (Primary, Classes I-V) during 2017-18</t>
  </si>
  <si>
    <t>Utilisation of Cooking cost (Upper Primary Classes, VI-VIII) for 2017-18</t>
  </si>
  <si>
    <t>Utilisation of Central Assitance towards Transportation Assistance (Primary &amp; Upper Primary,Classes I-VIII) during 2017-18</t>
  </si>
  <si>
    <t>Utilisation of Central Assistance towards MME  (Primary &amp; Upper Primary,Classes I-VIII) during 2017-18</t>
  </si>
  <si>
    <t>Details of Meetings at district level during 2017-18</t>
  </si>
  <si>
    <t>Coverage under Rashtriya Bal Swasthya Karykram (School Health Programme) - 2017-18</t>
  </si>
  <si>
    <t>Annual and Monthly data entry status in MDM-MIS during 2017-18</t>
  </si>
  <si>
    <t>Implementation of Automated Monitoring System  during 2017-18</t>
  </si>
  <si>
    <t>State / UT:Bihar</t>
  </si>
  <si>
    <t>Patna</t>
  </si>
  <si>
    <t>Nalanda</t>
  </si>
  <si>
    <t>Bhojpur</t>
  </si>
  <si>
    <t>Buxar</t>
  </si>
  <si>
    <t>Rohtas</t>
  </si>
  <si>
    <t>Kaimoor</t>
  </si>
  <si>
    <t>Gaya</t>
  </si>
  <si>
    <t>Jehanabad</t>
  </si>
  <si>
    <t>Arwal</t>
  </si>
  <si>
    <t>Nawada</t>
  </si>
  <si>
    <t>Aurangabad</t>
  </si>
  <si>
    <t>Saran</t>
  </si>
  <si>
    <t>Siwan</t>
  </si>
  <si>
    <t>Gopalganj</t>
  </si>
  <si>
    <t>Muzaffarpur</t>
  </si>
  <si>
    <t>Sitamarhi</t>
  </si>
  <si>
    <t>Sheohar</t>
  </si>
  <si>
    <t>Vaishali</t>
  </si>
  <si>
    <t>E.Champaran</t>
  </si>
  <si>
    <t>W.Champaran</t>
  </si>
  <si>
    <t>Darbhanga</t>
  </si>
  <si>
    <t>Madhubani</t>
  </si>
  <si>
    <t>Samastipur</t>
  </si>
  <si>
    <t>Purnia</t>
  </si>
  <si>
    <t>Kishanganj</t>
  </si>
  <si>
    <t>Araria</t>
  </si>
  <si>
    <t>Katihar</t>
  </si>
  <si>
    <t>Bhagalpur</t>
  </si>
  <si>
    <t>Banka</t>
  </si>
  <si>
    <t>Munger</t>
  </si>
  <si>
    <t>Shekhpura</t>
  </si>
  <si>
    <t>Lakhisarai</t>
  </si>
  <si>
    <t>Jamui</t>
  </si>
  <si>
    <t>Khagaria</t>
  </si>
  <si>
    <t>Begusarai</t>
  </si>
  <si>
    <t>Saharsa</t>
  </si>
  <si>
    <t>Supaul</t>
  </si>
  <si>
    <t>Madhepura</t>
  </si>
  <si>
    <t>State / UT: Bihar</t>
  </si>
  <si>
    <t>State :Bihar</t>
  </si>
  <si>
    <t>State Bihar:</t>
  </si>
  <si>
    <t xml:space="preserve">No. of children availed for MDM </t>
  </si>
  <si>
    <t>Annual Work Plan and Budget 2017-18</t>
  </si>
  <si>
    <t>Table: AT-4A: Enrolment vis-a-vis availed for MDM  (Upper Primary, Classes VI - VIII)</t>
  </si>
  <si>
    <t>State : Bihar</t>
  </si>
  <si>
    <t>No. of children availed for MDM</t>
  </si>
  <si>
    <t>Table: AT-5:  PAB-MDM Approval vs. PERFORMANCE (Primary, Classes I - V) during 2016-17</t>
  </si>
  <si>
    <t>N/A</t>
  </si>
  <si>
    <t>Table: AT-6B: PAYMENT OF COST OF FOOD GRAINS TO FCI (Primary and Upper Primary Classes I-VIII) during 2017-18</t>
  </si>
  <si>
    <t>** State</t>
  </si>
  <si>
    <t>**State</t>
  </si>
  <si>
    <t xml:space="preserve">**State (col.7+10-13) </t>
  </si>
  <si>
    <t xml:space="preserve">Allocation for 2017-18                                     </t>
  </si>
  <si>
    <t xml:space="preserve">Opening Balance as on 01.04.2017                                        </t>
  </si>
  <si>
    <t>Table AT - 10 B : Details of Social Audit during 2017-18</t>
  </si>
  <si>
    <t>No social audit conducted during 2017-18</t>
  </si>
  <si>
    <t>NIL</t>
  </si>
  <si>
    <t>1. Dy.Diretor</t>
  </si>
  <si>
    <t>2. Asst Director</t>
  </si>
  <si>
    <t>3. OSD</t>
  </si>
  <si>
    <t>4. Junior monitoring  officer</t>
  </si>
  <si>
    <t>5. District Programme officer (DPO)</t>
  </si>
  <si>
    <t xml:space="preserve"> Accounts officer</t>
  </si>
  <si>
    <t xml:space="preserve"> Data officer</t>
  </si>
  <si>
    <t xml:space="preserve"> Accountant</t>
  </si>
  <si>
    <t xml:space="preserve"> Asst programme co-ordinator</t>
  </si>
  <si>
    <t xml:space="preserve"> Nutrition Expert</t>
  </si>
  <si>
    <t xml:space="preserve"> District coodinator</t>
  </si>
  <si>
    <t xml:space="preserve"> District Accountant</t>
  </si>
  <si>
    <t xml:space="preserve"> District Resource person</t>
  </si>
  <si>
    <t>Block Resource person</t>
  </si>
  <si>
    <t>Finance Manager</t>
  </si>
  <si>
    <t>District Programme Manager</t>
  </si>
  <si>
    <t>District Account Manager</t>
  </si>
  <si>
    <t>District IT Manager</t>
  </si>
  <si>
    <t>Executive Assistant</t>
  </si>
  <si>
    <t xml:space="preserve">State : Bihar </t>
  </si>
  <si>
    <t>Kaimur</t>
  </si>
  <si>
    <t>*Total Sanction during 2011-12 to 2017-18</t>
  </si>
  <si>
    <t xml:space="preserve">State Bihar: </t>
  </si>
  <si>
    <t xml:space="preserve">State :Bihar </t>
  </si>
  <si>
    <t>State: Bihar</t>
  </si>
  <si>
    <t>Bihar : Bihar</t>
  </si>
  <si>
    <t>2018-19</t>
  </si>
  <si>
    <t>Table: AT-31 : Budget Provision for the Year 2018-19</t>
  </si>
  <si>
    <t>As per  need</t>
  </si>
  <si>
    <t>e-Transfer</t>
  </si>
  <si>
    <t>25.12.17</t>
  </si>
  <si>
    <t>28.12.17</t>
  </si>
  <si>
    <t>Total Enrolment (As on 30.09.2017)</t>
  </si>
  <si>
    <t xml:space="preserve"> Operationalization of MDM Rule 2015 has been prepared and it is at the stage of approval</t>
  </si>
  <si>
    <t>Ekta Shakti  Foundation</t>
  </si>
  <si>
    <t>Rewards</t>
  </si>
  <si>
    <t>Bal Vikas Evam Paryavaran Sanrakshan Sanstha</t>
  </si>
  <si>
    <t>Centre for National Development Initiative</t>
  </si>
  <si>
    <t xml:space="preserve"> Poorvanchal Samaj Sewa Sangh</t>
  </si>
  <si>
    <t>Dayawati Educational and Charitable Society</t>
  </si>
  <si>
    <t>3 KM</t>
  </si>
  <si>
    <t>upto 12 lm</t>
  </si>
  <si>
    <t>upto 5 km</t>
  </si>
  <si>
    <t>7 km. Approx</t>
  </si>
  <si>
    <t>2KM</t>
  </si>
  <si>
    <t>1 km</t>
  </si>
  <si>
    <t>12 Km</t>
  </si>
  <si>
    <t>ARARIA</t>
  </si>
  <si>
    <t>ARWAL</t>
  </si>
  <si>
    <t>AURANGABAD - BIHAR</t>
  </si>
  <si>
    <t>BANKA</t>
  </si>
  <si>
    <t>BEGUSARAI</t>
  </si>
  <si>
    <t>BHAGALPUR</t>
  </si>
  <si>
    <t>BHOJPUR</t>
  </si>
  <si>
    <t>BUXAR</t>
  </si>
  <si>
    <t>DARBHANGA</t>
  </si>
  <si>
    <t>GAYA</t>
  </si>
  <si>
    <t>GOPALGANJ</t>
  </si>
  <si>
    <t>JAMUI</t>
  </si>
  <si>
    <t>JEHANABAD</t>
  </si>
  <si>
    <t>KAIMUR - BHABUA</t>
  </si>
  <si>
    <t>KATIHAR</t>
  </si>
  <si>
    <t>KHAGARIA</t>
  </si>
  <si>
    <t>KISHANGANJ</t>
  </si>
  <si>
    <t>LAKHISARAI</t>
  </si>
  <si>
    <t>MADHEPURA</t>
  </si>
  <si>
    <t>MADHUBANI</t>
  </si>
  <si>
    <t>MUNGER</t>
  </si>
  <si>
    <t>MUZAFFARPUR</t>
  </si>
  <si>
    <t>NALANDA</t>
  </si>
  <si>
    <t>NAWADA</t>
  </si>
  <si>
    <t>PASHCHIM CHAMPARAN</t>
  </si>
  <si>
    <t>PATNA</t>
  </si>
  <si>
    <t>PURBA CHAMPARAN</t>
  </si>
  <si>
    <t>PURNIA</t>
  </si>
  <si>
    <t>ROHTAS</t>
  </si>
  <si>
    <t>SAHARSA</t>
  </si>
  <si>
    <t>SAMASTIPUR</t>
  </si>
  <si>
    <t>SARAN</t>
  </si>
  <si>
    <t>SHEIKHPURA</t>
  </si>
  <si>
    <t>SHEOHAR</t>
  </si>
  <si>
    <t>SITAMARHI</t>
  </si>
  <si>
    <t>SIWAN</t>
  </si>
  <si>
    <t>SUPAUL</t>
  </si>
  <si>
    <t>VAISHALI</t>
  </si>
  <si>
    <t>Pulse 2 (chana)</t>
  </si>
  <si>
    <t>Pulse 3 (Masur)</t>
  </si>
  <si>
    <t>Pulse 1 (Arhar/Tur)</t>
  </si>
  <si>
    <t>Engaged in 2017-18</t>
  </si>
  <si>
    <t>18.8.17</t>
  </si>
  <si>
    <t>24.7.17</t>
  </si>
  <si>
    <t>10.7.17</t>
  </si>
  <si>
    <t>30.4.17</t>
  </si>
  <si>
    <t>01.8.17</t>
  </si>
  <si>
    <t>30.8.17</t>
  </si>
  <si>
    <t>Yes,  Secretary cum Director, Mid-day Meal</t>
  </si>
  <si>
    <t xml:space="preserve"> Yes,District Mid-day Meal Incharge</t>
  </si>
  <si>
    <t>Yes,Block Resource Person ,Mid-day Meal</t>
  </si>
  <si>
    <t>yes (18003456208)</t>
  </si>
  <si>
    <t>yes</t>
  </si>
  <si>
    <t>No</t>
  </si>
  <si>
    <t>mdmsbihar@gmail.com</t>
  </si>
  <si>
    <t>mdmsbihar.org,dopahar.org, madhyanbhojanbihar.in</t>
  </si>
  <si>
    <t>Yes,Education Department</t>
  </si>
  <si>
    <t xml:space="preserve">Many district </t>
  </si>
  <si>
    <t xml:space="preserve">less Quantity in 50kg bag, timely not availability of foodgrain in FCI godown,not availability FAQ </t>
  </si>
  <si>
    <t xml:space="preserve">1.Monthly meeting with MDM incharge and FCI/SFC incharge in district  2.Monthly meeting with all mdm incharge of Bihar and representative of FCI and SFC  to resolved the issues.3.Direction has been given to all school to receive only 50kg bag of rice </t>
  </si>
  <si>
    <t>In many  district</t>
  </si>
  <si>
    <t xml:space="preserve"> kitchen kitchen cum store  damage due to flood and heavy rain</t>
  </si>
  <si>
    <t xml:space="preserve">State has released from own resources  for  repairing of kitchen shed </t>
  </si>
  <si>
    <t>replacement of kitchen device, and theft of kitchen device</t>
  </si>
  <si>
    <t>utensil thept and damage also more than 5 years old in many district</t>
  </si>
  <si>
    <t xml:space="preserve">Mostly north bihar district </t>
  </si>
  <si>
    <t>In rainy days non availability of dry fire wood and coal</t>
  </si>
  <si>
    <t>NiL</t>
  </si>
  <si>
    <t>Few Districts</t>
  </si>
  <si>
    <t xml:space="preserve">Lack of coordination </t>
  </si>
  <si>
    <t>District MDM I/C trained on Conflict Management, Stress Management and tips of coordination</t>
  </si>
  <si>
    <t xml:space="preserve">school health program is being executed by health department  on regular basis </t>
  </si>
  <si>
    <t>Some district</t>
  </si>
  <si>
    <t>physical attendance less than actual attendance</t>
  </si>
  <si>
    <t>Money recovered from head master ,departmental action and  FIR lodge  to HM</t>
  </si>
  <si>
    <t xml:space="preserve">children ill, recoved after proper medication </t>
  </si>
  <si>
    <t>action against guilty person and FIR lodge against guilty person</t>
  </si>
  <si>
    <t>initiative  has  been taken and  80% school covered with LPG</t>
  </si>
  <si>
    <t>FIR lodged and fund released to purchse new utensil, donation from  villager state has also released for replacement of kitchen device .state has also sanctioned Rs. 38.16 crores during  2016-17 to all school for purchase of steel plates</t>
  </si>
  <si>
    <t xml:space="preserve">Not Functional/Merge </t>
  </si>
  <si>
    <t>Table: AT- 10 F</t>
  </si>
  <si>
    <t>Table AT-10 F: Information on Drinking water facilites</t>
  </si>
  <si>
    <t>During 01.04.17 to 31.03.2018</t>
  </si>
  <si>
    <t>Total Schools</t>
  </si>
  <si>
    <t>Schools having drinking water facilities</t>
  </si>
  <si>
    <t>Schools having safe drinking water facilities</t>
  </si>
  <si>
    <t>Number of Schools having facility of water filtration</t>
  </si>
  <si>
    <t>Types of filtration* used (number of schools)</t>
  </si>
  <si>
    <t>Any Innovation for purification of water</t>
  </si>
  <si>
    <t>Source of Funds used</t>
  </si>
  <si>
    <t>Membrane technology Purification</t>
  </si>
  <si>
    <t>UV purification or e-boiling</t>
  </si>
  <si>
    <t>Candle filter purifier</t>
  </si>
  <si>
    <t>Activated carbon filter purifier</t>
  </si>
  <si>
    <t>CSR</t>
  </si>
  <si>
    <t>Donations etc.</t>
  </si>
  <si>
    <t>RO</t>
  </si>
  <si>
    <t>UF</t>
  </si>
  <si>
    <t>AT - 10 F</t>
  </si>
  <si>
    <t>Information on Drinking water facilites</t>
  </si>
  <si>
    <t>Number of School Working Days (Primary,Classes I-V) for 2018-19</t>
  </si>
  <si>
    <t>Number of School Working Days (Upper Primary,Classes VI-VIII) for 2018-19</t>
  </si>
  <si>
    <t>Proposal for coverage of children and working days  for 2018-19  (Primary Classes, I-V)</t>
  </si>
  <si>
    <t>Proposal for coverage of children and working days  for 2018-19  (Upper Primary,Classes VI-VIII)</t>
  </si>
  <si>
    <t>Proposal for coverage of children for NCLP Schools during 2018-19</t>
  </si>
  <si>
    <t>Proposal for coverage of children and working days  for Primary (Classes I-V) in Drought affected areas  during 2018-19</t>
  </si>
  <si>
    <t>Proposal for coverage of children and working days  for  Upper Primary (Classes VI-VIII)in Drought affected areas  during 2018-19</t>
  </si>
  <si>
    <t>Requirement of kitchen-cum-stores in the Primary and Upper Primary schools for the year 2018-19</t>
  </si>
  <si>
    <t>Requirement of kitchen cum stores as per Plinth Area Norm in the Primary and Upper Primary schools for the year 2018-19</t>
  </si>
  <si>
    <t>Requirement of Kitchen Devices during 2018-19 in Primary &amp; Upper Primary Schools</t>
  </si>
  <si>
    <t>Requirement of Cook cum Helpers for 2018-19</t>
  </si>
  <si>
    <t>Budget Provision for the Year 2018-19</t>
  </si>
  <si>
    <r>
      <t xml:space="preserve">No. of working days </t>
    </r>
    <r>
      <rPr>
        <b/>
        <sz val="8"/>
        <rFont val="Arial"/>
        <family val="2"/>
      </rPr>
      <t xml:space="preserve">(During 01.04.17 to 31.03.18)     </t>
    </r>
    <r>
      <rPr>
        <b/>
        <sz val="10"/>
        <rFont val="Arial"/>
        <family val="2"/>
      </rPr>
      <t xml:space="preserve">             </t>
    </r>
  </si>
  <si>
    <t>Budget Released till 31.03.2018</t>
  </si>
  <si>
    <t>24.1.18</t>
  </si>
  <si>
    <t>(For the Period 01.04.17 to 31.03.18)</t>
  </si>
  <si>
    <t>During 01.04.17 to 31.03.18</t>
  </si>
  <si>
    <t>(For the Period 01.4.17 to 31.03.18)</t>
  </si>
  <si>
    <t>(For the Period 01.4.17 to 31.03.18</t>
  </si>
  <si>
    <t>(As on 31st March, 2018)</t>
  </si>
  <si>
    <t>Jan, 2018</t>
  </si>
  <si>
    <t>Feb</t>
  </si>
  <si>
    <t>Mar</t>
  </si>
  <si>
    <t xml:space="preserve">No. of working days (During 01.04.17 to 31.03.18)                  </t>
  </si>
  <si>
    <t>State:Bihar</t>
  </si>
  <si>
    <t xml:space="preserve">Total Unspent Balance as on 31.03.2018   </t>
  </si>
  <si>
    <t>Unspent Balance as on 31.03.2018</t>
  </si>
  <si>
    <r>
      <t xml:space="preserve">Unspent Balance as on 31.03.18 Col. 4+ Col.5+ Col6 - Col.7] </t>
    </r>
    <r>
      <rPr>
        <sz val="10"/>
        <rFont val="Arial"/>
        <family val="2"/>
      </rPr>
      <t xml:space="preserve"> </t>
    </r>
  </si>
  <si>
    <t>Unspent balance as on 31.03.18  [Col: (4+5)-7]</t>
  </si>
  <si>
    <t xml:space="preserve">Testing of food sample on regular basis from  NABL accredited food testing laboratories agreement under process </t>
  </si>
  <si>
    <t>0612-2231005,22310123</t>
  </si>
  <si>
    <t>Principal Secretary
Education Department
Government of Bihar</t>
  </si>
</sst>
</file>

<file path=xl/styles.xml><?xml version="1.0" encoding="utf-8"?>
<styleSheet xmlns="http://schemas.openxmlformats.org/spreadsheetml/2006/main">
  <numFmts count="1">
    <numFmt numFmtId="164" formatCode="0.000"/>
  </numFmts>
  <fonts count="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sz val="12"/>
      <color indexed="8"/>
      <name val="Arial"/>
      <family val="2"/>
    </font>
    <font>
      <b/>
      <i/>
      <sz val="11"/>
      <color indexed="8"/>
      <name val="Calibri"/>
      <family val="2"/>
    </font>
    <font>
      <i/>
      <sz val="11"/>
      <name val="Arial"/>
      <family val="2"/>
    </font>
    <font>
      <b/>
      <i/>
      <sz val="11"/>
      <color indexed="8"/>
      <name val="Arial"/>
      <family val="2"/>
    </font>
    <font>
      <b/>
      <u/>
      <sz val="14"/>
      <color indexed="8"/>
      <name val="Arial"/>
      <family val="2"/>
    </font>
    <font>
      <b/>
      <sz val="10"/>
      <color indexed="8"/>
      <name val="Calibri"/>
      <family val="2"/>
    </font>
    <font>
      <i/>
      <u/>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b/>
      <sz val="8"/>
      <name val="Arial"/>
      <family val="2"/>
    </font>
    <font>
      <sz val="36"/>
      <name val="Arial"/>
      <family val="2"/>
    </font>
    <font>
      <sz val="28"/>
      <name val="Arial"/>
      <family val="2"/>
    </font>
    <font>
      <sz val="11"/>
      <color theme="1"/>
      <name val="Calibri"/>
      <family val="2"/>
      <scheme val="minor"/>
    </font>
    <font>
      <b/>
      <sz val="11"/>
      <color theme="1"/>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sz val="11"/>
      <color theme="1"/>
      <name val="Cambria"/>
      <family val="1"/>
      <scheme val="major"/>
    </font>
    <font>
      <sz val="10"/>
      <color theme="1"/>
      <name val="Cambria"/>
      <family val="1"/>
      <scheme val="major"/>
    </font>
    <font>
      <b/>
      <i/>
      <sz val="10"/>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color rgb="FFFF0000"/>
      <name val="Arial"/>
      <family val="2"/>
    </font>
    <font>
      <b/>
      <sz val="10"/>
      <color theme="1"/>
      <name val="Cambria"/>
      <family val="1"/>
      <scheme val="major"/>
    </font>
    <font>
      <sz val="10"/>
      <name val="Calibri"/>
      <family val="2"/>
      <scheme val="minor"/>
    </font>
    <font>
      <sz val="10"/>
      <color theme="1"/>
      <name val="Arial"/>
      <family val="2"/>
    </font>
    <font>
      <sz val="8"/>
      <color theme="1"/>
      <name val="Arial"/>
      <family val="2"/>
    </font>
    <font>
      <b/>
      <sz val="10"/>
      <color theme="1"/>
      <name val="Arial"/>
      <family val="2"/>
    </font>
    <font>
      <sz val="24"/>
      <name val="Trebuchet MS"/>
      <family val="2"/>
    </font>
    <font>
      <b/>
      <i/>
      <sz val="24"/>
      <name val="Trebuchet MS"/>
      <family val="2"/>
    </font>
    <font>
      <sz val="9"/>
      <color theme="1"/>
      <name val="Arial"/>
      <family val="2"/>
    </font>
    <font>
      <sz val="11"/>
      <color indexed="8"/>
      <name val="Calibri"/>
      <family val="2"/>
    </font>
    <font>
      <sz val="7"/>
      <name val="Arial"/>
      <family val="2"/>
    </font>
    <font>
      <b/>
      <sz val="7"/>
      <name val="Arial"/>
      <family val="2"/>
    </font>
    <font>
      <sz val="10"/>
      <color rgb="FF000000"/>
      <name val="Times New Roman"/>
      <family val="1"/>
    </font>
    <font>
      <sz val="10"/>
      <name val="Times New Roman"/>
      <family val="1"/>
    </font>
    <font>
      <sz val="11"/>
      <name val="Trebuchet MS"/>
      <family val="2"/>
    </font>
    <font>
      <b/>
      <sz val="11"/>
      <name val="Trebuchet MS"/>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s>
  <cellStyleXfs count="6">
    <xf numFmtId="0" fontId="0" fillId="0" borderId="0"/>
    <xf numFmtId="0" fontId="45" fillId="0" borderId="0"/>
    <xf numFmtId="0" fontId="10" fillId="0" borderId="0"/>
    <xf numFmtId="0" fontId="10" fillId="0" borderId="0"/>
    <xf numFmtId="0" fontId="10" fillId="0" borderId="0"/>
    <xf numFmtId="0" fontId="4" fillId="0" borderId="0"/>
  </cellStyleXfs>
  <cellXfs count="1019">
    <xf numFmtId="0" fontId="0" fillId="0" borderId="0" xfId="0"/>
    <xf numFmtId="0" fontId="5" fillId="0" borderId="0" xfId="0" applyFont="1" applyAlignment="1">
      <alignment horizontal="center"/>
    </xf>
    <xf numFmtId="0" fontId="5" fillId="0" borderId="1" xfId="0" applyFont="1" applyBorder="1" applyAlignment="1">
      <alignment horizontal="center" vertical="top" wrapText="1"/>
    </xf>
    <xf numFmtId="0" fontId="5" fillId="0" borderId="2" xfId="0" applyFont="1" applyBorder="1" applyAlignment="1">
      <alignment horizontal="center"/>
    </xf>
    <xf numFmtId="0" fontId="5" fillId="0" borderId="3" xfId="0" applyFont="1" applyBorder="1" applyAlignment="1">
      <alignment horizontal="center" vertical="top" wrapText="1"/>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0" fillId="0" borderId="2" xfId="0" applyBorder="1" applyAlignment="1">
      <alignment horizontal="center"/>
    </xf>
    <xf numFmtId="0" fontId="0" fillId="0" borderId="2" xfId="0" applyBorder="1"/>
    <xf numFmtId="0" fontId="0" fillId="0" borderId="0" xfId="0" applyFill="1" applyBorder="1" applyAlignment="1">
      <alignment horizontal="left"/>
    </xf>
    <xf numFmtId="0" fontId="5" fillId="0" borderId="0" xfId="0" applyFont="1" applyBorder="1" applyAlignment="1">
      <alignment horizontal="center"/>
    </xf>
    <xf numFmtId="0" fontId="0" fillId="0" borderId="0" xfId="0" applyBorder="1"/>
    <xf numFmtId="0" fontId="9" fillId="0" borderId="0" xfId="0" applyFont="1"/>
    <xf numFmtId="0" fontId="5" fillId="0" borderId="0" xfId="0" applyFont="1"/>
    <xf numFmtId="0" fontId="10" fillId="0" borderId="0" xfId="0" applyFont="1"/>
    <xf numFmtId="0" fontId="5" fillId="0" borderId="0" xfId="0" applyFont="1" applyBorder="1" applyAlignment="1">
      <alignment horizontal="right"/>
    </xf>
    <xf numFmtId="0" fontId="10" fillId="0" borderId="2" xfId="0" applyFont="1" applyBorder="1" applyAlignment="1">
      <alignment horizontal="center" vertical="top" wrapText="1"/>
    </xf>
    <xf numFmtId="0" fontId="10" fillId="0" borderId="2" xfId="0" applyFont="1" applyBorder="1" applyAlignment="1">
      <alignment horizontal="center"/>
    </xf>
    <xf numFmtId="0" fontId="10" fillId="0" borderId="2" xfId="0" applyFont="1" applyBorder="1"/>
    <xf numFmtId="0" fontId="10" fillId="0" borderId="0" xfId="0" applyFont="1" applyFill="1" applyBorder="1" applyAlignment="1">
      <alignment horizontal="left"/>
    </xf>
    <xf numFmtId="0" fontId="10" fillId="0" borderId="0" xfId="0" applyFont="1" applyBorder="1"/>
    <xf numFmtId="0" fontId="12" fillId="0" borderId="0" xfId="0" applyFont="1" applyAlignment="1">
      <alignment horizontal="center"/>
    </xf>
    <xf numFmtId="0" fontId="12" fillId="0" borderId="0" xfId="0" applyFont="1" applyBorder="1" applyAlignment="1">
      <alignment horizontal="center"/>
    </xf>
    <xf numFmtId="0" fontId="10" fillId="0" borderId="0" xfId="0" applyFont="1" applyBorder="1" applyAlignment="1">
      <alignment horizontal="left"/>
    </xf>
    <xf numFmtId="0" fontId="5" fillId="0" borderId="2" xfId="0" applyFont="1" applyFill="1" applyBorder="1" applyAlignment="1">
      <alignment horizontal="center" vertical="top" wrapText="1"/>
    </xf>
    <xf numFmtId="0" fontId="5" fillId="0" borderId="2" xfId="0" applyFont="1" applyBorder="1"/>
    <xf numFmtId="0" fontId="5" fillId="0" borderId="0" xfId="0" applyFont="1" applyBorder="1"/>
    <xf numFmtId="0" fontId="5" fillId="0" borderId="0" xfId="0" applyFont="1" applyAlignment="1">
      <alignment horizontal="left"/>
    </xf>
    <xf numFmtId="0" fontId="5" fillId="0" borderId="0" xfId="0" applyFont="1" applyAlignment="1">
      <alignment horizontal="right"/>
    </xf>
    <xf numFmtId="0" fontId="5" fillId="0" borderId="0" xfId="0" applyFont="1" applyAlignment="1"/>
    <xf numFmtId="0" fontId="10" fillId="0" borderId="0" xfId="0" applyFont="1" applyAlignment="1">
      <alignment vertical="top" wrapText="1"/>
    </xf>
    <xf numFmtId="0" fontId="10" fillId="0" borderId="2" xfId="0" applyFont="1" applyBorder="1" applyAlignment="1">
      <alignment vertical="top" wrapText="1"/>
    </xf>
    <xf numFmtId="0" fontId="5" fillId="0" borderId="2" xfId="0" applyFont="1" applyBorder="1" applyAlignment="1">
      <alignment vertical="top" wrapText="1"/>
    </xf>
    <xf numFmtId="0" fontId="9" fillId="0" borderId="0" xfId="0" applyFont="1" applyAlignment="1">
      <alignment horizontal="center"/>
    </xf>
    <xf numFmtId="0" fontId="6" fillId="0" borderId="0" xfId="0" applyFont="1" applyAlignment="1">
      <alignment horizontal="right"/>
    </xf>
    <xf numFmtId="0" fontId="6" fillId="0" borderId="0" xfId="0" applyFont="1" applyAlignment="1"/>
    <xf numFmtId="0" fontId="14" fillId="0" borderId="0" xfId="0" applyFont="1" applyAlignment="1"/>
    <xf numFmtId="0" fontId="15" fillId="0" borderId="0" xfId="0" applyFont="1" applyAlignment="1"/>
    <xf numFmtId="0" fontId="8" fillId="0" borderId="0" xfId="0" applyFont="1" applyAlignment="1">
      <alignment horizontal="center" wrapText="1"/>
    </xf>
    <xf numFmtId="0" fontId="8" fillId="0" borderId="0" xfId="0" applyFont="1" applyAlignment="1">
      <alignment horizontal="center"/>
    </xf>
    <xf numFmtId="0" fontId="17" fillId="0" borderId="0" xfId="0" applyFont="1" applyAlignment="1">
      <alignment horizontal="right"/>
    </xf>
    <xf numFmtId="0" fontId="16" fillId="0" borderId="0" xfId="0" applyFont="1"/>
    <xf numFmtId="0" fontId="18" fillId="0" borderId="2" xfId="0" applyFont="1" applyBorder="1" applyAlignment="1">
      <alignment horizontal="center"/>
    </xf>
    <xf numFmtId="0" fontId="18" fillId="0" borderId="2" xfId="0" applyFont="1" applyBorder="1" applyAlignment="1">
      <alignment horizontal="center" vertical="top" wrapText="1"/>
    </xf>
    <xf numFmtId="0" fontId="16" fillId="0" borderId="2" xfId="0" applyFont="1" applyBorder="1"/>
    <xf numFmtId="0" fontId="16" fillId="0" borderId="2" xfId="0" applyFont="1" applyBorder="1" applyAlignment="1">
      <alignment horizontal="center"/>
    </xf>
    <xf numFmtId="0" fontId="18" fillId="0" borderId="0" xfId="0" applyFont="1"/>
    <xf numFmtId="0" fontId="16" fillId="0" borderId="0" xfId="0" applyFont="1" applyBorder="1"/>
    <xf numFmtId="0" fontId="16" fillId="0" borderId="0" xfId="0" applyFont="1" applyAlignment="1">
      <alignment horizontal="center" vertical="top" wrapText="1"/>
    </xf>
    <xf numFmtId="0" fontId="16" fillId="0" borderId="0" xfId="0" applyFont="1" applyAlignment="1">
      <alignment vertical="top" wrapText="1"/>
    </xf>
    <xf numFmtId="0" fontId="16" fillId="0" borderId="2" xfId="0" applyFont="1" applyBorder="1" applyAlignment="1">
      <alignment horizontal="center" vertical="top" wrapText="1"/>
    </xf>
    <xf numFmtId="0" fontId="16" fillId="0" borderId="2" xfId="0" applyFont="1" applyBorder="1" applyAlignment="1">
      <alignment vertical="top" wrapText="1"/>
    </xf>
    <xf numFmtId="0" fontId="18" fillId="0" borderId="2" xfId="0" applyFont="1" applyFill="1" applyBorder="1" applyAlignment="1">
      <alignment vertical="top" wrapText="1"/>
    </xf>
    <xf numFmtId="0" fontId="16" fillId="0" borderId="0" xfId="0" applyFont="1" applyBorder="1" applyAlignment="1">
      <alignment vertical="top" wrapText="1"/>
    </xf>
    <xf numFmtId="0" fontId="18" fillId="0" borderId="0" xfId="0" applyFont="1" applyFill="1" applyBorder="1" applyAlignment="1">
      <alignment vertical="top" wrapText="1"/>
    </xf>
    <xf numFmtId="0" fontId="16" fillId="0" borderId="0" xfId="0" applyFont="1" applyBorder="1" applyAlignment="1">
      <alignment horizontal="center" vertical="top" wrapText="1"/>
    </xf>
    <xf numFmtId="0" fontId="19" fillId="0" borderId="0" xfId="0" applyFont="1" applyAlignment="1">
      <alignment horizontal="center" vertical="top" wrapText="1"/>
    </xf>
    <xf numFmtId="0" fontId="13" fillId="0" borderId="0" xfId="0" applyFont="1"/>
    <xf numFmtId="0" fontId="20" fillId="0" borderId="2" xfId="0" applyFont="1" applyBorder="1" applyAlignment="1">
      <alignment horizontal="center" vertical="top" wrapText="1"/>
    </xf>
    <xf numFmtId="0" fontId="20" fillId="0" borderId="2" xfId="0" applyFont="1" applyBorder="1" applyAlignment="1">
      <alignment horizontal="center" vertical="top"/>
    </xf>
    <xf numFmtId="0" fontId="5" fillId="0" borderId="2" xfId="0" applyFont="1" applyBorder="1" applyAlignment="1">
      <alignment horizontal="center" vertical="top"/>
    </xf>
    <xf numFmtId="0" fontId="20" fillId="0" borderId="0" xfId="0" applyFont="1"/>
    <xf numFmtId="0" fontId="20" fillId="0" borderId="2" xfId="0" quotePrefix="1" applyFont="1" applyBorder="1" applyAlignment="1">
      <alignment horizontal="center" vertical="top" wrapText="1"/>
    </xf>
    <xf numFmtId="0" fontId="18" fillId="0" borderId="2" xfId="0" applyFont="1" applyBorder="1" applyAlignment="1">
      <alignment horizontal="center" wrapText="1"/>
    </xf>
    <xf numFmtId="0" fontId="10" fillId="0" borderId="0" xfId="0" quotePrefix="1" applyFont="1" applyBorder="1" applyAlignment="1">
      <alignment horizontal="center"/>
    </xf>
    <xf numFmtId="0" fontId="22" fillId="0" borderId="0" xfId="1" applyFont="1"/>
    <xf numFmtId="0" fontId="23" fillId="0" borderId="2" xfId="1" applyFont="1" applyBorder="1" applyAlignment="1">
      <alignment horizontal="center" vertical="top" wrapText="1"/>
    </xf>
    <xf numFmtId="0" fontId="45" fillId="0" borderId="0" xfId="1"/>
    <xf numFmtId="0" fontId="45" fillId="0" borderId="0" xfId="1" applyAlignment="1">
      <alignment horizontal="left"/>
    </xf>
    <xf numFmtId="0" fontId="24" fillId="0" borderId="0" xfId="1" applyFont="1" applyAlignment="1">
      <alignment horizontal="left"/>
    </xf>
    <xf numFmtId="0" fontId="45" fillId="0" borderId="7" xfId="1" applyBorder="1" applyAlignment="1">
      <alignment horizontal="center"/>
    </xf>
    <xf numFmtId="0" fontId="21" fillId="0" borderId="0" xfId="1" applyFont="1"/>
    <xf numFmtId="0" fontId="21" fillId="0" borderId="0" xfId="1" applyFont="1" applyAlignment="1">
      <alignment horizontal="center"/>
    </xf>
    <xf numFmtId="0" fontId="45" fillId="0" borderId="0" xfId="1" applyBorder="1"/>
    <xf numFmtId="0" fontId="25" fillId="0" borderId="3" xfId="1" applyFont="1" applyBorder="1" applyAlignment="1">
      <alignment horizontal="center" vertical="top" wrapText="1"/>
    </xf>
    <xf numFmtId="0" fontId="25" fillId="0" borderId="2" xfId="1" applyFont="1" applyBorder="1" applyAlignment="1">
      <alignment horizontal="center" vertical="top" wrapText="1"/>
    </xf>
    <xf numFmtId="0" fontId="21" fillId="0" borderId="0" xfId="1" applyFont="1" applyBorder="1" applyAlignment="1">
      <alignment horizontal="left"/>
    </xf>
    <xf numFmtId="0" fontId="10" fillId="0" borderId="0" xfId="2"/>
    <xf numFmtId="0" fontId="15" fillId="0" borderId="0" xfId="2" applyFont="1" applyAlignment="1">
      <alignment horizontal="center"/>
    </xf>
    <xf numFmtId="0" fontId="8" fillId="0" borderId="0" xfId="2" applyFont="1" applyAlignment="1">
      <alignment horizontal="center"/>
    </xf>
    <xf numFmtId="0" fontId="7" fillId="0" borderId="0" xfId="2" applyFont="1"/>
    <xf numFmtId="0" fontId="5" fillId="0" borderId="2" xfId="2" applyFont="1" applyBorder="1" applyAlignment="1">
      <alignment horizontal="center" vertical="top" wrapText="1"/>
    </xf>
    <xf numFmtId="0" fontId="5" fillId="0" borderId="4" xfId="2" applyFont="1" applyBorder="1" applyAlignment="1">
      <alignment horizontal="center" vertical="top" wrapText="1"/>
    </xf>
    <xf numFmtId="0" fontId="5" fillId="0" borderId="5" xfId="2" applyFont="1" applyBorder="1" applyAlignment="1">
      <alignment horizontal="center" vertical="top" wrapText="1"/>
    </xf>
    <xf numFmtId="0" fontId="10" fillId="0" borderId="2" xfId="2" applyBorder="1"/>
    <xf numFmtId="0" fontId="10" fillId="0" borderId="4" xfId="2" applyBorder="1"/>
    <xf numFmtId="0" fontId="10" fillId="0" borderId="0" xfId="2" applyFill="1" applyBorder="1" applyAlignment="1">
      <alignment horizontal="left"/>
    </xf>
    <xf numFmtId="0" fontId="5" fillId="0" borderId="0" xfId="2" applyFont="1" applyBorder="1" applyAlignment="1">
      <alignment horizontal="center"/>
    </xf>
    <xf numFmtId="0" fontId="10" fillId="0" borderId="0" xfId="2" applyBorder="1"/>
    <xf numFmtId="0" fontId="5" fillId="0" borderId="0" xfId="2" applyFont="1"/>
    <xf numFmtId="0" fontId="6" fillId="0" borderId="0" xfId="2" applyFont="1" applyAlignment="1"/>
    <xf numFmtId="0" fontId="20" fillId="0" borderId="7" xfId="0" applyFont="1" applyBorder="1" applyAlignment="1"/>
    <xf numFmtId="0" fontId="10" fillId="0" borderId="2" xfId="0" applyFont="1" applyBorder="1" applyAlignment="1">
      <alignment horizontal="center" vertical="center" wrapText="1"/>
    </xf>
    <xf numFmtId="0" fontId="9" fillId="0" borderId="0" xfId="0" applyFont="1" applyAlignment="1"/>
    <xf numFmtId="0" fontId="22" fillId="0" borderId="2" xfId="1" applyFont="1" applyBorder="1"/>
    <xf numFmtId="0" fontId="22" fillId="0" borderId="0" xfId="1" applyFont="1" applyBorder="1"/>
    <xf numFmtId="0" fontId="5" fillId="0" borderId="10" xfId="0" applyFont="1" applyFill="1" applyBorder="1" applyAlignment="1">
      <alignment horizontal="center" vertical="top" wrapText="1"/>
    </xf>
    <xf numFmtId="0" fontId="20" fillId="0" borderId="0" xfId="0" applyFont="1" applyBorder="1" applyAlignment="1"/>
    <xf numFmtId="0" fontId="8" fillId="0" borderId="0" xfId="0" applyFont="1" applyAlignment="1"/>
    <xf numFmtId="0" fontId="13" fillId="0" borderId="0" xfId="0" applyFont="1" applyBorder="1"/>
    <xf numFmtId="0" fontId="27" fillId="0" borderId="0" xfId="1" applyFont="1"/>
    <xf numFmtId="0" fontId="16" fillId="0" borderId="0" xfId="0" applyFont="1" applyBorder="1" applyAlignment="1"/>
    <xf numFmtId="0" fontId="5" fillId="0" borderId="0" xfId="0" applyFont="1" applyBorder="1" applyAlignment="1">
      <alignment horizontal="center" vertical="top"/>
    </xf>
    <xf numFmtId="0" fontId="5" fillId="0" borderId="0" xfId="0" applyFont="1" applyBorder="1" applyAlignment="1">
      <alignment horizontal="center" vertical="top" wrapText="1"/>
    </xf>
    <xf numFmtId="0" fontId="5" fillId="0" borderId="0" xfId="2" applyFont="1" applyBorder="1"/>
    <xf numFmtId="0" fontId="21" fillId="0" borderId="0" xfId="1" applyFont="1" applyBorder="1" applyAlignment="1">
      <alignment horizontal="center"/>
    </xf>
    <xf numFmtId="0" fontId="9" fillId="0" borderId="0" xfId="0" applyFont="1" applyBorder="1"/>
    <xf numFmtId="0" fontId="23" fillId="0" borderId="3" xfId="1" applyFont="1" applyBorder="1" applyAlignment="1">
      <alignment horizontal="center" vertical="top" wrapText="1"/>
    </xf>
    <xf numFmtId="0" fontId="9" fillId="0" borderId="2" xfId="0" applyFont="1" applyBorder="1"/>
    <xf numFmtId="0" fontId="5" fillId="0" borderId="0" xfId="0" applyFont="1" applyAlignment="1">
      <alignment horizontal="right" vertical="top" wrapText="1"/>
    </xf>
    <xf numFmtId="0" fontId="5" fillId="0" borderId="0" xfId="0" applyFont="1" applyAlignment="1">
      <alignment horizontal="center" vertical="top" wrapText="1"/>
    </xf>
    <xf numFmtId="0" fontId="14" fillId="0" borderId="0" xfId="0" applyFont="1" applyAlignment="1">
      <alignment horizontal="center"/>
    </xf>
    <xf numFmtId="0" fontId="10" fillId="0" borderId="0" xfId="0" applyFont="1" applyAlignment="1">
      <alignment horizontal="center"/>
    </xf>
    <xf numFmtId="0" fontId="9" fillId="0" borderId="0" xfId="2" applyFont="1" applyAlignment="1">
      <alignment horizontal="center"/>
    </xf>
    <xf numFmtId="0" fontId="21" fillId="0" borderId="2" xfId="1" applyFont="1" applyBorder="1" applyAlignment="1">
      <alignment horizontal="center"/>
    </xf>
    <xf numFmtId="0" fontId="21" fillId="0" borderId="0" xfId="1" applyFont="1" applyAlignment="1">
      <alignment horizontal="center" vertical="top" wrapText="1"/>
    </xf>
    <xf numFmtId="0" fontId="21" fillId="0" borderId="2" xfId="1" applyFont="1" applyBorder="1" applyAlignment="1">
      <alignment horizontal="center" vertical="top" wrapText="1"/>
    </xf>
    <xf numFmtId="0" fontId="14" fillId="0" borderId="0" xfId="2" applyFont="1" applyAlignment="1"/>
    <xf numFmtId="0" fontId="20" fillId="0" borderId="0" xfId="0" applyFont="1" applyBorder="1" applyAlignment="1">
      <alignment horizontal="center"/>
    </xf>
    <xf numFmtId="0" fontId="9" fillId="0" borderId="7" xfId="0" applyFont="1" applyBorder="1" applyAlignment="1"/>
    <xf numFmtId="0" fontId="5" fillId="0" borderId="10" xfId="2" applyFont="1" applyFill="1" applyBorder="1" applyAlignment="1">
      <alignment horizontal="center" vertical="top" wrapText="1"/>
    </xf>
    <xf numFmtId="0" fontId="10" fillId="0" borderId="0" xfId="2" applyAlignment="1">
      <alignment horizontal="left"/>
    </xf>
    <xf numFmtId="0" fontId="5" fillId="0" borderId="8" xfId="0" applyFont="1" applyBorder="1" applyAlignment="1">
      <alignment horizontal="center" vertical="top" wrapText="1"/>
    </xf>
    <xf numFmtId="0" fontId="10" fillId="0" borderId="0" xfId="1" applyFont="1"/>
    <xf numFmtId="0" fontId="10" fillId="0" borderId="2" xfId="1" applyFont="1" applyBorder="1"/>
    <xf numFmtId="0" fontId="12" fillId="0" borderId="0" xfId="1" applyFont="1"/>
    <xf numFmtId="0" fontId="5" fillId="0" borderId="2" xfId="1" applyFont="1" applyBorder="1"/>
    <xf numFmtId="0" fontId="10" fillId="0" borderId="2" xfId="1" applyFont="1" applyBorder="1" applyAlignment="1"/>
    <xf numFmtId="0" fontId="10" fillId="0" borderId="2" xfId="1" applyFont="1" applyBorder="1" applyAlignment="1">
      <alignment horizontal="center"/>
    </xf>
    <xf numFmtId="0" fontId="20" fillId="0" borderId="2" xfId="1" applyFont="1" applyBorder="1" applyAlignment="1">
      <alignment horizontal="center"/>
    </xf>
    <xf numFmtId="0" fontId="20" fillId="0" borderId="2" xfId="0" applyFont="1" applyBorder="1" applyAlignment="1">
      <alignment horizontal="center"/>
    </xf>
    <xf numFmtId="0" fontId="10" fillId="0" borderId="2" xfId="0" applyFont="1" applyBorder="1" applyAlignment="1">
      <alignment wrapText="1"/>
    </xf>
    <xf numFmtId="0" fontId="27" fillId="0" borderId="0" xfId="1" applyFont="1" applyAlignment="1">
      <alignment horizontal="center"/>
    </xf>
    <xf numFmtId="0" fontId="29" fillId="0" borderId="10" xfId="1" applyFont="1" applyBorder="1" applyAlignment="1">
      <alignment horizontal="center" wrapText="1"/>
    </xf>
    <xf numFmtId="0" fontId="29" fillId="0" borderId="1" xfId="1" applyFont="1" applyBorder="1" applyAlignment="1">
      <alignment horizontal="center"/>
    </xf>
    <xf numFmtId="0" fontId="5" fillId="0" borderId="11" xfId="2" applyFont="1" applyFill="1" applyBorder="1" applyAlignment="1">
      <alignment horizontal="center" vertical="top" wrapText="1"/>
    </xf>
    <xf numFmtId="0" fontId="10" fillId="0" borderId="5" xfId="2" applyBorder="1"/>
    <xf numFmtId="0" fontId="10" fillId="0" borderId="2" xfId="0" applyFont="1" applyBorder="1" applyAlignment="1">
      <alignment horizontal="center" vertical="center"/>
    </xf>
    <xf numFmtId="0" fontId="10" fillId="0" borderId="2" xfId="0" applyFont="1" applyBorder="1" applyAlignment="1">
      <alignment horizontal="left" vertical="top" wrapText="1"/>
    </xf>
    <xf numFmtId="0" fontId="5" fillId="0" borderId="0" xfId="0" applyFont="1" applyBorder="1" applyAlignment="1"/>
    <xf numFmtId="0" fontId="0" fillId="0" borderId="0" xfId="0" applyAlignment="1">
      <alignment horizontal="center"/>
    </xf>
    <xf numFmtId="0" fontId="9" fillId="0" borderId="0" xfId="0" applyFont="1" applyBorder="1" applyAlignment="1"/>
    <xf numFmtId="0" fontId="25" fillId="0" borderId="5" xfId="1" applyFont="1" applyBorder="1" applyAlignment="1">
      <alignment horizontal="center" vertical="top" wrapText="1"/>
    </xf>
    <xf numFmtId="0" fontId="18" fillId="0" borderId="0" xfId="0" applyFont="1" applyAlignment="1">
      <alignment horizontal="center"/>
    </xf>
    <xf numFmtId="0" fontId="31" fillId="0" borderId="0" xfId="1" applyFont="1" applyAlignment="1">
      <alignment horizontal="center"/>
    </xf>
    <xf numFmtId="0" fontId="10" fillId="0" borderId="2" xfId="2" applyFont="1" applyBorder="1" applyAlignment="1">
      <alignment horizontal="center" vertical="top" wrapText="1"/>
    </xf>
    <xf numFmtId="0" fontId="10" fillId="0" borderId="0" xfId="2" applyFont="1"/>
    <xf numFmtId="0" fontId="5" fillId="0" borderId="2" xfId="1"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vertical="top"/>
    </xf>
    <xf numFmtId="0" fontId="20" fillId="0" borderId="2" xfId="2" applyFont="1" applyBorder="1" applyAlignment="1">
      <alignment horizontal="center" wrapText="1"/>
    </xf>
    <xf numFmtId="0" fontId="20" fillId="0" borderId="0" xfId="0" applyFont="1" applyAlignment="1">
      <alignment horizontal="center" vertical="top" wrapText="1"/>
    </xf>
    <xf numFmtId="0" fontId="5" fillId="0" borderId="2" xfId="2" applyFont="1" applyBorder="1" applyAlignment="1">
      <alignment horizontal="left" vertical="center" wrapText="1"/>
    </xf>
    <xf numFmtId="0" fontId="5" fillId="0" borderId="2" xfId="2" applyFont="1" applyBorder="1" applyAlignment="1">
      <alignment horizontal="left" vertical="center"/>
    </xf>
    <xf numFmtId="0" fontId="11" fillId="0" borderId="2" xfId="2" applyFont="1" applyBorder="1" applyAlignment="1">
      <alignment horizontal="left" vertical="center" wrapText="1"/>
    </xf>
    <xf numFmtId="0" fontId="10" fillId="0" borderId="0" xfId="3"/>
    <xf numFmtId="0" fontId="9" fillId="0" borderId="0" xfId="3" applyFont="1" applyAlignment="1"/>
    <xf numFmtId="0" fontId="15" fillId="0" borderId="0" xfId="3" applyFont="1" applyAlignment="1"/>
    <xf numFmtId="0" fontId="7" fillId="0" borderId="0" xfId="3" applyFont="1"/>
    <xf numFmtId="0" fontId="20" fillId="0" borderId="2" xfId="3" applyFont="1" applyBorder="1" applyAlignment="1">
      <alignment horizontal="center" vertical="top" wrapText="1"/>
    </xf>
    <xf numFmtId="0" fontId="20" fillId="0" borderId="0" xfId="3" applyFont="1"/>
    <xf numFmtId="0" fontId="20" fillId="0" borderId="2" xfId="3" applyFont="1" applyBorder="1"/>
    <xf numFmtId="0" fontId="20" fillId="0" borderId="0" xfId="3" applyFont="1" applyBorder="1"/>
    <xf numFmtId="0" fontId="20" fillId="0" borderId="5" xfId="3" applyFont="1" applyBorder="1" applyAlignment="1">
      <alignment horizontal="center" vertical="top" wrapText="1"/>
    </xf>
    <xf numFmtId="0" fontId="20" fillId="0" borderId="9" xfId="3" applyFont="1" applyBorder="1" applyAlignment="1">
      <alignment horizontal="center" vertical="top" wrapText="1"/>
    </xf>
    <xf numFmtId="0" fontId="20" fillId="0" borderId="6" xfId="3" applyFont="1" applyBorder="1" applyAlignment="1">
      <alignment horizontal="center" vertical="top" wrapText="1"/>
    </xf>
    <xf numFmtId="0" fontId="5" fillId="0" borderId="0" xfId="3" applyFont="1"/>
    <xf numFmtId="0" fontId="20" fillId="0" borderId="2" xfId="3" applyFont="1" applyBorder="1" applyAlignment="1">
      <alignment horizontal="center"/>
    </xf>
    <xf numFmtId="0" fontId="5" fillId="0" borderId="2" xfId="3" applyFont="1" applyBorder="1"/>
    <xf numFmtId="0" fontId="5" fillId="0" borderId="2" xfId="3" applyFont="1" applyBorder="1" applyAlignment="1">
      <alignment horizontal="center"/>
    </xf>
    <xf numFmtId="0" fontId="5" fillId="0" borderId="2" xfId="3" applyFont="1" applyBorder="1" applyAlignment="1">
      <alignment horizontal="left"/>
    </xf>
    <xf numFmtId="0" fontId="10" fillId="0" borderId="2" xfId="3" applyBorder="1"/>
    <xf numFmtId="0" fontId="5" fillId="0" borderId="2" xfId="3" applyFont="1" applyBorder="1" applyAlignment="1">
      <alignment horizontal="left" wrapText="1"/>
    </xf>
    <xf numFmtId="0" fontId="10" fillId="0" borderId="0" xfId="3" applyFill="1" applyBorder="1" applyAlignment="1">
      <alignment horizontal="left"/>
    </xf>
    <xf numFmtId="0" fontId="10" fillId="0" borderId="0" xfId="4"/>
    <xf numFmtId="0" fontId="6" fillId="0" borderId="0" xfId="4" applyFont="1" applyAlignment="1">
      <alignment horizontal="right"/>
    </xf>
    <xf numFmtId="0" fontId="7" fillId="0" borderId="0" xfId="4" applyFont="1" applyAlignment="1">
      <alignment horizontal="right"/>
    </xf>
    <xf numFmtId="0" fontId="18" fillId="0" borderId="2" xfId="4" applyFont="1" applyBorder="1" applyAlignment="1">
      <alignment horizontal="center" vertical="top" wrapText="1"/>
    </xf>
    <xf numFmtId="0" fontId="18" fillId="0" borderId="2" xfId="4" applyFont="1" applyBorder="1" applyAlignment="1">
      <alignment horizontal="center" vertical="center" wrapText="1"/>
    </xf>
    <xf numFmtId="0" fontId="5" fillId="0" borderId="2" xfId="4" applyFont="1" applyBorder="1" applyAlignment="1">
      <alignment horizontal="center" vertical="center"/>
    </xf>
    <xf numFmtId="0" fontId="16" fillId="0" borderId="2" xfId="4" applyFont="1" applyBorder="1" applyAlignment="1">
      <alignment horizontal="left" vertical="top" wrapText="1"/>
    </xf>
    <xf numFmtId="0" fontId="16" fillId="0" borderId="2" xfId="4" applyFont="1" applyBorder="1" applyAlignment="1">
      <alignment horizontal="center" vertical="top" wrapText="1"/>
    </xf>
    <xf numFmtId="0" fontId="16" fillId="0" borderId="0" xfId="4" applyFont="1" applyAlignment="1">
      <alignment horizontal="left"/>
    </xf>
    <xf numFmtId="0" fontId="47" fillId="0" borderId="0" xfId="0" applyFont="1" applyAlignment="1">
      <alignment horizontal="center"/>
    </xf>
    <xf numFmtId="0" fontId="34" fillId="0" borderId="0" xfId="0" applyFont="1" applyAlignment="1">
      <alignment horizontal="center"/>
    </xf>
    <xf numFmtId="0" fontId="35" fillId="0" borderId="0" xfId="0" applyFont="1"/>
    <xf numFmtId="0" fontId="36" fillId="0" borderId="0" xfId="0" applyFont="1" applyBorder="1" applyAlignment="1"/>
    <xf numFmtId="0" fontId="36" fillId="0" borderId="1" xfId="0" applyFont="1" applyBorder="1" applyAlignment="1">
      <alignment vertical="top" wrapText="1"/>
    </xf>
    <xf numFmtId="0" fontId="36" fillId="2" borderId="1" xfId="0" applyFont="1" applyFill="1" applyBorder="1" applyAlignment="1">
      <alignment vertical="center" wrapText="1"/>
    </xf>
    <xf numFmtId="0" fontId="37" fillId="0" borderId="2" xfId="0" quotePrefix="1" applyFont="1" applyBorder="1" applyAlignment="1">
      <alignment horizontal="center" vertical="top" wrapText="1"/>
    </xf>
    <xf numFmtId="0" fontId="0" fillId="2" borderId="2" xfId="0" applyFill="1" applyBorder="1"/>
    <xf numFmtId="0" fontId="48" fillId="0" borderId="0" xfId="0" applyFont="1"/>
    <xf numFmtId="0" fontId="5" fillId="0" borderId="0" xfId="1" applyFont="1"/>
    <xf numFmtId="0" fontId="5" fillId="0" borderId="0" xfId="1" applyFont="1" applyAlignment="1">
      <alignment horizontal="center" vertical="top" wrapText="1"/>
    </xf>
    <xf numFmtId="0" fontId="5" fillId="0" borderId="0" xfId="1" applyFont="1" applyAlignment="1">
      <alignment horizontal="center"/>
    </xf>
    <xf numFmtId="0" fontId="20" fillId="0" borderId="0" xfId="1" applyFont="1" applyAlignment="1">
      <alignment horizontal="left"/>
    </xf>
    <xf numFmtId="0" fontId="9" fillId="0" borderId="0" xfId="1" applyFont="1"/>
    <xf numFmtId="0" fontId="5" fillId="0" borderId="0" xfId="1" applyFont="1" applyAlignment="1"/>
    <xf numFmtId="0" fontId="5" fillId="0" borderId="0" xfId="1" applyFont="1" applyBorder="1" applyAlignment="1"/>
    <xf numFmtId="0" fontId="5" fillId="0" borderId="0" xfId="1" applyFont="1" applyBorder="1"/>
    <xf numFmtId="0" fontId="5" fillId="0" borderId="0" xfId="1" applyFont="1" applyBorder="1" applyAlignment="1">
      <alignment horizontal="center" vertical="top" wrapText="1"/>
    </xf>
    <xf numFmtId="0" fontId="18" fillId="0" borderId="0" xfId="1" applyFont="1" applyBorder="1" applyAlignment="1">
      <alignment horizontal="left"/>
    </xf>
    <xf numFmtId="0" fontId="37" fillId="0" borderId="2" xfId="0" applyFont="1" applyBorder="1" applyAlignment="1">
      <alignment horizontal="center" vertical="top" wrapText="1"/>
    </xf>
    <xf numFmtId="0" fontId="5" fillId="0" borderId="2" xfId="1" applyFont="1" applyBorder="1" applyAlignment="1"/>
    <xf numFmtId="0" fontId="16" fillId="0" borderId="0" xfId="1" applyFont="1" applyBorder="1" applyAlignment="1"/>
    <xf numFmtId="0" fontId="5" fillId="0" borderId="2" xfId="1" applyFont="1" applyBorder="1" applyAlignment="1">
      <alignment vertical="top" wrapText="1"/>
    </xf>
    <xf numFmtId="0" fontId="5" fillId="0" borderId="0" xfId="1" applyFont="1" applyAlignment="1">
      <alignment vertical="top" wrapText="1"/>
    </xf>
    <xf numFmtId="0" fontId="20" fillId="0" borderId="0" xfId="1" applyFont="1"/>
    <xf numFmtId="0" fontId="18" fillId="0" borderId="0" xfId="1" applyFont="1" applyBorder="1" applyAlignment="1">
      <alignment wrapText="1"/>
    </xf>
    <xf numFmtId="0" fontId="20" fillId="2" borderId="3" xfId="1" quotePrefix="1" applyFont="1" applyFill="1" applyBorder="1" applyAlignment="1">
      <alignment horizontal="center" vertical="center" wrapText="1"/>
    </xf>
    <xf numFmtId="0" fontId="5" fillId="0" borderId="0" xfId="1" applyFont="1" applyBorder="1" applyAlignment="1">
      <alignment horizontal="left" vertical="center"/>
    </xf>
    <xf numFmtId="0" fontId="5" fillId="0" borderId="2" xfId="1" applyFont="1" applyBorder="1" applyAlignment="1">
      <alignment horizontal="center" vertical="center"/>
    </xf>
    <xf numFmtId="0" fontId="5" fillId="0" borderId="2" xfId="1" applyFont="1" applyBorder="1" applyAlignment="1">
      <alignment horizontal="left" vertical="center"/>
    </xf>
    <xf numFmtId="0" fontId="5" fillId="0" borderId="0" xfId="1" applyFont="1" applyAlignment="1">
      <alignment horizontal="left" vertical="center"/>
    </xf>
    <xf numFmtId="0" fontId="5" fillId="0" borderId="2" xfId="1" applyFont="1" applyBorder="1" applyAlignment="1">
      <alignment horizontal="left"/>
    </xf>
    <xf numFmtId="0" fontId="33" fillId="0" borderId="0" xfId="0" applyFont="1" applyAlignment="1"/>
    <xf numFmtId="0" fontId="34" fillId="0" borderId="0" xfId="0" applyFont="1" applyAlignment="1"/>
    <xf numFmtId="0" fontId="37" fillId="0" borderId="0" xfId="0" applyFont="1" applyBorder="1" applyAlignment="1"/>
    <xf numFmtId="0" fontId="36" fillId="0" borderId="2" xfId="0" applyFont="1" applyBorder="1" applyAlignment="1">
      <alignment horizontal="center" vertical="top" wrapText="1"/>
    </xf>
    <xf numFmtId="0" fontId="46" fillId="0" borderId="2" xfId="0" applyFont="1" applyBorder="1" applyAlignment="1">
      <alignment horizontal="center" vertical="top" wrapText="1"/>
    </xf>
    <xf numFmtId="0" fontId="49" fillId="0" borderId="0" xfId="0" applyFont="1" applyBorder="1" applyAlignment="1">
      <alignment vertical="top"/>
    </xf>
    <xf numFmtId="0" fontId="50" fillId="0" borderId="2" xfId="0" applyFont="1" applyBorder="1" applyAlignment="1">
      <alignment vertical="top" wrapText="1"/>
    </xf>
    <xf numFmtId="0" fontId="47" fillId="0" borderId="2" xfId="0" applyFont="1" applyBorder="1" applyAlignment="1">
      <alignment horizontal="center"/>
    </xf>
    <xf numFmtId="0" fontId="52" fillId="0" borderId="0" xfId="0" applyFont="1" applyAlignment="1">
      <alignment horizontal="center"/>
    </xf>
    <xf numFmtId="0" fontId="53" fillId="0" borderId="0" xfId="0" applyFont="1" applyBorder="1" applyAlignment="1">
      <alignment horizontal="center" vertical="center"/>
    </xf>
    <xf numFmtId="0" fontId="54" fillId="0" borderId="2" xfId="0" applyFont="1" applyBorder="1" applyAlignment="1">
      <alignment vertical="top" wrapText="1"/>
    </xf>
    <xf numFmtId="0" fontId="54" fillId="0" borderId="2" xfId="0" applyFont="1" applyBorder="1" applyAlignment="1">
      <alignment horizontal="center" vertical="top" wrapText="1"/>
    </xf>
    <xf numFmtId="0" fontId="46" fillId="0" borderId="0" xfId="0" applyFont="1"/>
    <xf numFmtId="0" fontId="55" fillId="0" borderId="2" xfId="0" applyFont="1" applyBorder="1" applyAlignment="1">
      <alignment vertical="center" wrapText="1"/>
    </xf>
    <xf numFmtId="0" fontId="55" fillId="0" borderId="2" xfId="0" applyFont="1" applyBorder="1" applyAlignment="1">
      <alignment horizontal="left" vertical="center" wrapText="1" indent="2"/>
    </xf>
    <xf numFmtId="0" fontId="55" fillId="0" borderId="0" xfId="0" applyFont="1" applyBorder="1" applyAlignment="1">
      <alignment horizontal="left" vertical="center" wrapText="1" indent="2"/>
    </xf>
    <xf numFmtId="0" fontId="55" fillId="0" borderId="0" xfId="0" applyFont="1" applyBorder="1" applyAlignment="1">
      <alignment vertical="center" wrapText="1"/>
    </xf>
    <xf numFmtId="0" fontId="46" fillId="0" borderId="2" xfId="0" applyFont="1" applyBorder="1" applyAlignment="1">
      <alignment vertical="top" wrapText="1"/>
    </xf>
    <xf numFmtId="0" fontId="46" fillId="0" borderId="5" xfId="0" applyFont="1" applyBorder="1" applyAlignment="1">
      <alignment horizontal="center" vertical="top" wrapText="1"/>
    </xf>
    <xf numFmtId="0" fontId="55" fillId="0" borderId="5" xfId="0" applyFont="1" applyBorder="1" applyAlignment="1">
      <alignment vertical="center" wrapText="1"/>
    </xf>
    <xf numFmtId="0" fontId="46" fillId="0" borderId="2" xfId="0" applyFont="1" applyBorder="1"/>
    <xf numFmtId="0" fontId="55" fillId="0" borderId="2" xfId="0" applyFont="1" applyBorder="1" applyAlignment="1">
      <alignment horizontal="center" vertical="center" wrapText="1"/>
    </xf>
    <xf numFmtId="0" fontId="5" fillId="0" borderId="2" xfId="0" applyFont="1" applyFill="1" applyBorder="1" applyAlignment="1">
      <alignment horizontal="center"/>
    </xf>
    <xf numFmtId="0" fontId="56" fillId="0" borderId="2" xfId="0" applyFont="1" applyBorder="1" applyAlignment="1">
      <alignment horizontal="center"/>
    </xf>
    <xf numFmtId="0" fontId="56" fillId="0" borderId="2" xfId="0" applyFont="1" applyBorder="1"/>
    <xf numFmtId="0" fontId="5" fillId="0" borderId="5" xfId="0" applyFont="1" applyBorder="1" applyAlignment="1">
      <alignment vertical="top" wrapText="1"/>
    </xf>
    <xf numFmtId="0" fontId="5" fillId="0" borderId="1" xfId="0" applyFont="1" applyBorder="1" applyAlignment="1">
      <alignment vertical="top" wrapText="1"/>
    </xf>
    <xf numFmtId="0" fontId="50" fillId="0" borderId="3" xfId="0" applyFont="1" applyBorder="1" applyAlignment="1">
      <alignment horizontal="center" vertical="top" wrapText="1"/>
    </xf>
    <xf numFmtId="0" fontId="50" fillId="0" borderId="2" xfId="0" applyFont="1" applyBorder="1" applyAlignment="1">
      <alignment horizontal="center" vertical="top" wrapText="1"/>
    </xf>
    <xf numFmtId="0" fontId="5" fillId="0" borderId="0" xfId="0" applyFont="1" applyBorder="1" applyAlignment="1">
      <alignment horizontal="left"/>
    </xf>
    <xf numFmtId="0" fontId="18" fillId="0" borderId="0" xfId="0" applyFont="1" applyBorder="1" applyAlignment="1">
      <alignment horizontal="left"/>
    </xf>
    <xf numFmtId="0" fontId="16" fillId="0" borderId="0" xfId="0" applyFont="1" applyBorder="1" applyAlignment="1">
      <alignment horizontal="center"/>
    </xf>
    <xf numFmtId="49" fontId="5" fillId="0" borderId="0" xfId="0" applyNumberFormat="1" applyFont="1" applyBorder="1" applyAlignment="1">
      <alignment horizontal="left" vertical="top"/>
    </xf>
    <xf numFmtId="0" fontId="5" fillId="0" borderId="2" xfId="2" applyFont="1" applyFill="1" applyBorder="1" applyAlignment="1">
      <alignment horizontal="left" vertical="center" wrapText="1"/>
    </xf>
    <xf numFmtId="0" fontId="10" fillId="2" borderId="0" xfId="1" applyFont="1" applyFill="1"/>
    <xf numFmtId="0" fontId="20" fillId="2" borderId="2" xfId="1" applyFont="1" applyFill="1" applyBorder="1" applyAlignment="1">
      <alignment horizontal="center"/>
    </xf>
    <xf numFmtId="0" fontId="10" fillId="2" borderId="0" xfId="0" applyFont="1" applyFill="1"/>
    <xf numFmtId="0" fontId="10" fillId="2" borderId="2" xfId="0" applyFont="1" applyFill="1" applyBorder="1"/>
    <xf numFmtId="0" fontId="10" fillId="2" borderId="0" xfId="0" applyFont="1" applyFill="1" applyBorder="1"/>
    <xf numFmtId="0" fontId="5" fillId="2" borderId="0" xfId="0" applyFont="1" applyFill="1" applyBorder="1" applyAlignment="1">
      <alignment horizontal="left"/>
    </xf>
    <xf numFmtId="0" fontId="5" fillId="2" borderId="0" xfId="0" applyFont="1" applyFill="1" applyBorder="1"/>
    <xf numFmtId="0" fontId="5" fillId="2" borderId="0" xfId="0" applyFont="1" applyFill="1"/>
    <xf numFmtId="0" fontId="5" fillId="0" borderId="0" xfId="2" applyFont="1" applyAlignment="1"/>
    <xf numFmtId="0" fontId="20" fillId="0" borderId="0" xfId="2" applyFont="1" applyAlignment="1">
      <alignment horizontal="right"/>
    </xf>
    <xf numFmtId="0" fontId="13" fillId="0" borderId="2" xfId="0" applyFont="1" applyBorder="1" applyAlignment="1">
      <alignment horizontal="center"/>
    </xf>
    <xf numFmtId="0" fontId="46" fillId="0" borderId="0" xfId="1" applyFont="1" applyBorder="1"/>
    <xf numFmtId="0" fontId="35" fillId="2" borderId="0" xfId="0" applyFont="1" applyFill="1"/>
    <xf numFmtId="0" fontId="46" fillId="2" borderId="2" xfId="0" applyFont="1" applyFill="1" applyBorder="1" applyAlignment="1">
      <alignment horizontal="center" vertical="top" wrapText="1"/>
    </xf>
    <xf numFmtId="0" fontId="36" fillId="2" borderId="2" xfId="0" applyFont="1" applyFill="1" applyBorder="1" applyAlignment="1">
      <alignment horizontal="center" vertical="top" wrapText="1"/>
    </xf>
    <xf numFmtId="0" fontId="0" fillId="2" borderId="0" xfId="0" applyFill="1"/>
    <xf numFmtId="0" fontId="35" fillId="0" borderId="2" xfId="0" quotePrefix="1" applyFont="1" applyBorder="1" applyAlignment="1">
      <alignment horizontal="center" vertical="top" wrapText="1"/>
    </xf>
    <xf numFmtId="0" fontId="37" fillId="0" borderId="3" xfId="0" applyFont="1" applyBorder="1" applyAlignment="1">
      <alignment horizontal="center" vertical="top" wrapText="1"/>
    </xf>
    <xf numFmtId="0" fontId="13" fillId="2" borderId="0" xfId="0" applyFont="1" applyFill="1" applyAlignment="1">
      <alignment horizontal="right"/>
    </xf>
    <xf numFmtId="0" fontId="5" fillId="0" borderId="0" xfId="0" applyFont="1" applyBorder="1" applyAlignment="1">
      <alignment horizontal="center" vertical="center" wrapText="1"/>
    </xf>
    <xf numFmtId="0" fontId="5" fillId="2" borderId="2" xfId="1" applyFont="1" applyFill="1" applyBorder="1" applyAlignment="1">
      <alignment horizontal="center" vertical="center"/>
    </xf>
    <xf numFmtId="0" fontId="41" fillId="0" borderId="0" xfId="0" applyFont="1" applyAlignment="1"/>
    <xf numFmtId="0" fontId="18" fillId="0" borderId="0" xfId="0" applyFont="1" applyAlignment="1"/>
    <xf numFmtId="0" fontId="58" fillId="0" borderId="2" xfId="0" applyFont="1" applyBorder="1"/>
    <xf numFmtId="0" fontId="46" fillId="0" borderId="2" xfId="0" applyFont="1" applyBorder="1" applyAlignment="1">
      <alignment horizontal="center" vertical="top" wrapText="1"/>
    </xf>
    <xf numFmtId="0" fontId="5" fillId="0" borderId="0" xfId="1" applyFont="1" applyAlignment="1">
      <alignment horizontal="center" vertical="top" wrapText="1"/>
    </xf>
    <xf numFmtId="0" fontId="33" fillId="0" borderId="0" xfId="0" applyFont="1" applyAlignment="1">
      <alignment horizontal="center"/>
    </xf>
    <xf numFmtId="0" fontId="36" fillId="0" borderId="2" xfId="0" applyFont="1" applyBorder="1" applyAlignment="1">
      <alignment horizontal="center" vertical="top" wrapText="1"/>
    </xf>
    <xf numFmtId="0" fontId="36" fillId="2" borderId="1" xfId="0" applyFont="1" applyFill="1" applyBorder="1" applyAlignment="1">
      <alignment horizontal="center" vertical="top" wrapText="1"/>
    </xf>
    <xf numFmtId="0" fontId="37" fillId="2" borderId="2" xfId="0" quotePrefix="1" applyFont="1" applyFill="1" applyBorder="1" applyAlignment="1">
      <alignment horizontal="center" vertical="top" wrapText="1"/>
    </xf>
    <xf numFmtId="0" fontId="5" fillId="0" borderId="2" xfId="0" applyFont="1" applyBorder="1" applyAlignment="1">
      <alignment horizontal="center" vertical="top" wrapText="1"/>
    </xf>
    <xf numFmtId="0" fontId="10" fillId="0" borderId="2" xfId="0" applyFont="1" applyBorder="1" applyAlignment="1">
      <alignment horizontal="center"/>
    </xf>
    <xf numFmtId="0" fontId="5" fillId="0" borderId="2" xfId="2" applyFont="1" applyBorder="1" applyAlignment="1">
      <alignment horizontal="center" vertical="top" wrapText="1"/>
    </xf>
    <xf numFmtId="0" fontId="17" fillId="0" borderId="0" xfId="2" applyFont="1" applyAlignment="1">
      <alignment horizontal="left"/>
    </xf>
    <xf numFmtId="0" fontId="5" fillId="0" borderId="0" xfId="2" applyFont="1" applyAlignment="1">
      <alignment horizontal="center"/>
    </xf>
    <xf numFmtId="0" fontId="5" fillId="0" borderId="0" xfId="2" applyFont="1" applyAlignment="1">
      <alignment horizontal="left"/>
    </xf>
    <xf numFmtId="0" fontId="10" fillId="0" borderId="0" xfId="2" applyFont="1" applyBorder="1"/>
    <xf numFmtId="0" fontId="58" fillId="0" borderId="2" xfId="0" applyFont="1" applyFill="1" applyBorder="1"/>
    <xf numFmtId="0" fontId="5" fillId="0" borderId="5" xfId="0" applyFont="1" applyBorder="1" applyAlignment="1">
      <alignment horizontal="center" vertical="top" wrapText="1"/>
    </xf>
    <xf numFmtId="0" fontId="5" fillId="0" borderId="2" xfId="0" applyFont="1" applyBorder="1" applyAlignment="1">
      <alignment horizontal="center" vertical="top" wrapText="1"/>
    </xf>
    <xf numFmtId="0" fontId="10" fillId="0" borderId="2" xfId="0" applyFont="1" applyBorder="1" applyAlignment="1">
      <alignment horizontal="center"/>
    </xf>
    <xf numFmtId="0" fontId="5" fillId="0" borderId="0" xfId="0" applyFont="1" applyAlignment="1">
      <alignment horizontal="left"/>
    </xf>
    <xf numFmtId="0" fontId="5" fillId="0" borderId="0" xfId="0" applyFont="1" applyAlignment="1">
      <alignment horizontal="center"/>
    </xf>
    <xf numFmtId="0" fontId="20" fillId="0" borderId="0" xfId="0" applyFont="1" applyBorder="1" applyAlignment="1">
      <alignment horizontal="center"/>
    </xf>
    <xf numFmtId="0" fontId="5" fillId="0" borderId="1" xfId="0" applyFont="1" applyBorder="1" applyAlignment="1">
      <alignment horizontal="center" vertical="top" wrapText="1"/>
    </xf>
    <xf numFmtId="0" fontId="6" fillId="0" borderId="0" xfId="0" applyFont="1" applyAlignment="1">
      <alignment horizontal="center"/>
    </xf>
    <xf numFmtId="0" fontId="10" fillId="0" borderId="0" xfId="0" applyFont="1"/>
    <xf numFmtId="0" fontId="20" fillId="0" borderId="7" xfId="0" applyFont="1" applyBorder="1" applyAlignment="1">
      <alignment horizontal="center"/>
    </xf>
    <xf numFmtId="0" fontId="10" fillId="0" borderId="2" xfId="0" applyFont="1" applyBorder="1" applyAlignment="1">
      <alignment horizontal="center"/>
    </xf>
    <xf numFmtId="0" fontId="5" fillId="0" borderId="2" xfId="0" applyFont="1" applyBorder="1" applyAlignment="1">
      <alignment horizontal="center"/>
    </xf>
    <xf numFmtId="0" fontId="10" fillId="0" borderId="0" xfId="0" applyFont="1" applyBorder="1" applyAlignment="1">
      <alignment horizontal="center"/>
    </xf>
    <xf numFmtId="0" fontId="5" fillId="0" borderId="2"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9"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34" fillId="0" borderId="0" xfId="0" applyFont="1" applyAlignment="1">
      <alignment horizontal="center"/>
    </xf>
    <xf numFmtId="0" fontId="0" fillId="0" borderId="0" xfId="0" applyAlignment="1">
      <alignment horizontal="center"/>
    </xf>
    <xf numFmtId="0" fontId="8" fillId="0" borderId="0" xfId="0" applyFont="1" applyAlignment="1">
      <alignment horizontal="center" wrapText="1"/>
    </xf>
    <xf numFmtId="0" fontId="10" fillId="0" borderId="0" xfId="0" applyFont="1"/>
    <xf numFmtId="0" fontId="5" fillId="0" borderId="0" xfId="0" applyFont="1" applyBorder="1" applyAlignment="1">
      <alignment horizontal="right"/>
    </xf>
    <xf numFmtId="0" fontId="20" fillId="0" borderId="7" xfId="0" applyFont="1" applyBorder="1" applyAlignment="1">
      <alignment horizontal="center"/>
    </xf>
    <xf numFmtId="0" fontId="17" fillId="0" borderId="0" xfId="0" applyFont="1" applyAlignment="1">
      <alignment horizontal="left"/>
    </xf>
    <xf numFmtId="0" fontId="5" fillId="0" borderId="2" xfId="1" applyFont="1" applyBorder="1" applyAlignment="1">
      <alignment horizontal="center" vertical="top" wrapText="1"/>
    </xf>
    <xf numFmtId="0" fontId="5" fillId="0" borderId="9" xfId="0" applyFont="1" applyFill="1" applyBorder="1" applyAlignment="1">
      <alignment horizontal="center" vertical="top" wrapText="1"/>
    </xf>
    <xf numFmtId="0" fontId="5" fillId="0" borderId="6" xfId="0" applyFont="1" applyFill="1" applyBorder="1" applyAlignment="1">
      <alignment horizontal="center" vertical="top" wrapText="1"/>
    </xf>
    <xf numFmtId="0" fontId="6" fillId="0" borderId="0" xfId="0" applyFont="1" applyAlignment="1">
      <alignment horizontal="right"/>
    </xf>
    <xf numFmtId="0" fontId="5" fillId="0" borderId="0" xfId="0" applyFont="1" applyAlignment="1">
      <alignment horizontal="right"/>
    </xf>
    <xf numFmtId="0" fontId="10" fillId="0" borderId="2" xfId="0" applyFont="1" applyBorder="1" applyAlignment="1">
      <alignment horizontal="center" vertical="top" wrapText="1"/>
    </xf>
    <xf numFmtId="0" fontId="8" fillId="0" borderId="0" xfId="1" applyFont="1" applyAlignment="1">
      <alignment horizontal="center"/>
    </xf>
    <xf numFmtId="0" fontId="5" fillId="2" borderId="2" xfId="0" applyFont="1" applyFill="1" applyBorder="1" applyAlignment="1">
      <alignment horizontal="center" vertical="top" wrapText="1"/>
    </xf>
    <xf numFmtId="0" fontId="5" fillId="0" borderId="2" xfId="2" applyFont="1" applyBorder="1" applyAlignment="1">
      <alignment horizontal="center" vertical="top" wrapText="1"/>
    </xf>
    <xf numFmtId="0" fontId="5" fillId="0" borderId="2" xfId="0" applyFont="1" applyBorder="1" applyAlignment="1">
      <alignment horizontal="center" vertical="center" wrapText="1"/>
    </xf>
    <xf numFmtId="0" fontId="5" fillId="0" borderId="5" xfId="2" applyFont="1" applyBorder="1" applyAlignment="1">
      <alignment horizontal="center" vertical="top" wrapText="1"/>
    </xf>
    <xf numFmtId="0" fontId="33" fillId="0" borderId="0" xfId="0" applyFont="1" applyAlignment="1">
      <alignment horizontal="right"/>
    </xf>
    <xf numFmtId="0" fontId="5" fillId="2" borderId="2" xfId="1" quotePrefix="1" applyFont="1" applyFill="1" applyBorder="1" applyAlignment="1">
      <alignment horizontal="center" vertical="center" wrapText="1"/>
    </xf>
    <xf numFmtId="0" fontId="5" fillId="2" borderId="0" xfId="0" applyFont="1" applyFill="1" applyBorder="1" applyAlignment="1">
      <alignment horizontal="right"/>
    </xf>
    <xf numFmtId="0" fontId="5" fillId="2" borderId="5" xfId="0" applyFont="1" applyFill="1" applyBorder="1" applyAlignment="1">
      <alignment horizontal="center" vertical="top" wrapText="1"/>
    </xf>
    <xf numFmtId="0" fontId="10" fillId="0" borderId="0" xfId="2" applyFont="1"/>
    <xf numFmtId="0" fontId="5" fillId="0" borderId="2" xfId="2" applyFont="1" applyBorder="1" applyAlignment="1">
      <alignment horizontal="center"/>
    </xf>
    <xf numFmtId="0" fontId="10" fillId="0" borderId="2" xfId="0" applyFont="1" applyBorder="1" applyAlignment="1">
      <alignment horizontal="left"/>
    </xf>
    <xf numFmtId="0" fontId="35" fillId="0" borderId="2" xfId="0" quotePrefix="1" applyFont="1" applyBorder="1" applyAlignment="1">
      <alignment horizontal="left" vertical="top" wrapText="1"/>
    </xf>
    <xf numFmtId="0" fontId="36" fillId="0" borderId="1" xfId="0" applyFont="1" applyBorder="1" applyAlignment="1">
      <alignment vertical="center" wrapText="1"/>
    </xf>
    <xf numFmtId="0" fontId="10" fillId="0" borderId="2" xfId="0" applyFont="1" applyBorder="1" applyAlignment="1">
      <alignment horizontal="right" vertical="top" wrapText="1"/>
    </xf>
    <xf numFmtId="0" fontId="10" fillId="0" borderId="2" xfId="0" applyFont="1" applyBorder="1" applyAlignment="1">
      <alignment horizontal="right" vertical="center" wrapText="1"/>
    </xf>
    <xf numFmtId="0" fontId="10" fillId="0" borderId="5" xfId="0" applyFont="1" applyBorder="1" applyAlignment="1">
      <alignment horizontal="right" vertical="top" wrapText="1"/>
    </xf>
    <xf numFmtId="0" fontId="10" fillId="0" borderId="2" xfId="0" applyFont="1" applyBorder="1" applyAlignment="1">
      <alignment horizontal="right"/>
    </xf>
    <xf numFmtId="0" fontId="10" fillId="0" borderId="2" xfId="0" applyFont="1" applyBorder="1" applyAlignment="1">
      <alignment horizontal="right" vertical="center"/>
    </xf>
    <xf numFmtId="0" fontId="5" fillId="0" borderId="2" xfId="0" applyFont="1" applyBorder="1" applyAlignment="1">
      <alignment horizontal="right"/>
    </xf>
    <xf numFmtId="0" fontId="5" fillId="0" borderId="2" xfId="0" applyFont="1" applyBorder="1" applyAlignment="1">
      <alignment horizontal="right" vertical="center"/>
    </xf>
    <xf numFmtId="0" fontId="5" fillId="0" borderId="5" xfId="0" applyFont="1" applyBorder="1" applyAlignment="1">
      <alignment horizontal="right"/>
    </xf>
    <xf numFmtId="0" fontId="5" fillId="0" borderId="2" xfId="0" applyFont="1" applyBorder="1" applyAlignment="1">
      <alignment horizontal="right" vertical="top" wrapText="1"/>
    </xf>
    <xf numFmtId="0" fontId="10" fillId="0" borderId="0" xfId="0" applyFont="1" applyFill="1" applyBorder="1" applyAlignment="1">
      <alignment horizontal="right"/>
    </xf>
    <xf numFmtId="0" fontId="10" fillId="0" borderId="0" xfId="0" applyFont="1" applyBorder="1" applyAlignment="1">
      <alignment horizontal="right" vertical="top" wrapText="1"/>
    </xf>
    <xf numFmtId="0" fontId="10" fillId="0" borderId="0" xfId="0" applyFont="1" applyFill="1" applyBorder="1" applyAlignment="1">
      <alignment horizontal="right" vertical="top" wrapText="1"/>
    </xf>
    <xf numFmtId="0" fontId="59" fillId="2" borderId="2" xfId="0" applyFont="1" applyFill="1" applyBorder="1" applyAlignment="1">
      <alignment horizontal="left"/>
    </xf>
    <xf numFmtId="0" fontId="5" fillId="0" borderId="1" xfId="0" applyFont="1" applyBorder="1" applyAlignment="1">
      <alignment horizontal="center"/>
    </xf>
    <xf numFmtId="0" fontId="10" fillId="0" borderId="2" xfId="0" applyFont="1" applyBorder="1" applyAlignment="1"/>
    <xf numFmtId="0" fontId="5" fillId="0" borderId="2" xfId="0" applyFont="1" applyFill="1" applyBorder="1" applyAlignment="1">
      <alignment vertical="top" wrapText="1"/>
    </xf>
    <xf numFmtId="0" fontId="5" fillId="0" borderId="2" xfId="0" applyFont="1" applyBorder="1" applyAlignment="1">
      <alignment vertical="center"/>
    </xf>
    <xf numFmtId="0" fontId="10" fillId="0" borderId="6" xfId="0" applyFont="1" applyBorder="1" applyAlignment="1">
      <alignment horizontal="right" vertical="top" wrapText="1"/>
    </xf>
    <xf numFmtId="0" fontId="10" fillId="0" borderId="6" xfId="0" applyFont="1" applyBorder="1" applyAlignment="1">
      <alignment horizontal="right"/>
    </xf>
    <xf numFmtId="0" fontId="10" fillId="0" borderId="5" xfId="0" applyFont="1" applyBorder="1" applyAlignment="1">
      <alignment horizontal="right"/>
    </xf>
    <xf numFmtId="0" fontId="5" fillId="0" borderId="0" xfId="0" applyFont="1" applyFill="1" applyBorder="1" applyAlignment="1">
      <alignment horizontal="center" vertical="top" wrapText="1"/>
    </xf>
    <xf numFmtId="1" fontId="10" fillId="0" borderId="0" xfId="0" applyNumberFormat="1" applyFont="1"/>
    <xf numFmtId="0" fontId="10" fillId="0" borderId="0" xfId="0" applyFont="1" applyFill="1" applyBorder="1" applyAlignment="1"/>
    <xf numFmtId="0" fontId="10" fillId="0" borderId="8" xfId="0" applyFont="1" applyBorder="1" applyAlignment="1">
      <alignment horizontal="right" vertical="top" wrapText="1"/>
    </xf>
    <xf numFmtId="1" fontId="10" fillId="0" borderId="6" xfId="0" applyNumberFormat="1" applyFont="1" applyBorder="1" applyAlignment="1">
      <alignment horizontal="right" vertical="top" wrapText="1"/>
    </xf>
    <xf numFmtId="0" fontId="5" fillId="0" borderId="6" xfId="0" applyFont="1" applyBorder="1" applyAlignment="1">
      <alignment horizontal="right"/>
    </xf>
    <xf numFmtId="1" fontId="5" fillId="0" borderId="6" xfId="0" applyNumberFormat="1" applyFont="1" applyBorder="1" applyAlignment="1">
      <alignment horizontal="right" vertical="top" wrapText="1"/>
    </xf>
    <xf numFmtId="2" fontId="10" fillId="0" borderId="2" xfId="1" applyNumberFormat="1" applyFont="1" applyBorder="1" applyAlignment="1">
      <alignment horizontal="right"/>
    </xf>
    <xf numFmtId="2" fontId="10" fillId="0" borderId="2" xfId="1" applyNumberFormat="1" applyFont="1" applyBorder="1"/>
    <xf numFmtId="2" fontId="10" fillId="2" borderId="2" xfId="1" applyNumberFormat="1" applyFont="1" applyFill="1" applyBorder="1" applyAlignment="1">
      <alignment horizontal="right"/>
    </xf>
    <xf numFmtId="0" fontId="59" fillId="0" borderId="2" xfId="1" applyFont="1" applyBorder="1" applyAlignment="1">
      <alignment horizontal="right"/>
    </xf>
    <xf numFmtId="2" fontId="5" fillId="0" borderId="2" xfId="1" applyNumberFormat="1" applyFont="1" applyBorder="1" applyAlignment="1">
      <alignment horizontal="center"/>
    </xf>
    <xf numFmtId="2" fontId="10" fillId="0" borderId="2" xfId="1" applyNumberFormat="1" applyFont="1" applyFill="1" applyBorder="1" applyAlignment="1">
      <alignment horizontal="right"/>
    </xf>
    <xf numFmtId="0" fontId="60" fillId="0" borderId="2" xfId="1" applyFont="1" applyBorder="1" applyAlignment="1">
      <alignment horizontal="right"/>
    </xf>
    <xf numFmtId="2" fontId="10" fillId="0" borderId="2" xfId="1" applyNumberFormat="1" applyFont="1" applyBorder="1" applyAlignment="1">
      <alignment horizontal="right" vertical="top" wrapText="1"/>
    </xf>
    <xf numFmtId="2" fontId="5" fillId="2" borderId="2" xfId="1" applyNumberFormat="1" applyFont="1" applyFill="1" applyBorder="1" applyAlignment="1">
      <alignment horizontal="right" vertical="center"/>
    </xf>
    <xf numFmtId="2" fontId="10" fillId="0" borderId="0" xfId="1" applyNumberFormat="1" applyFont="1"/>
    <xf numFmtId="2" fontId="10" fillId="0" borderId="2" xfId="0" applyNumberFormat="1" applyFont="1" applyBorder="1" applyAlignment="1">
      <alignment horizontal="right" vertical="top" wrapText="1"/>
    </xf>
    <xf numFmtId="2" fontId="10" fillId="0" borderId="2" xfId="0" applyNumberFormat="1" applyFont="1" applyBorder="1" applyAlignment="1">
      <alignment horizontal="right"/>
    </xf>
    <xf numFmtId="2" fontId="20" fillId="0" borderId="0" xfId="0" applyNumberFormat="1" applyFont="1"/>
    <xf numFmtId="2" fontId="5" fillId="0" borderId="2" xfId="0" applyNumberFormat="1" applyFont="1" applyBorder="1" applyAlignment="1">
      <alignment horizontal="right"/>
    </xf>
    <xf numFmtId="2" fontId="5" fillId="0" borderId="2" xfId="0" applyNumberFormat="1" applyFont="1" applyBorder="1" applyAlignment="1">
      <alignment horizontal="right" vertical="top" wrapText="1"/>
    </xf>
    <xf numFmtId="0" fontId="20" fillId="0" borderId="0" xfId="0" applyFont="1" applyBorder="1" applyAlignment="1">
      <alignment horizontal="center" vertical="top" wrapText="1"/>
    </xf>
    <xf numFmtId="0" fontId="5" fillId="0" borderId="0" xfId="0" applyFont="1" applyFill="1" applyBorder="1"/>
    <xf numFmtId="2" fontId="10" fillId="0" borderId="0" xfId="0" applyNumberFormat="1" applyFont="1"/>
    <xf numFmtId="0" fontId="10" fillId="0" borderId="0" xfId="0" applyFont="1" applyAlignment="1">
      <alignment wrapText="1"/>
    </xf>
    <xf numFmtId="0" fontId="0" fillId="0" borderId="2" xfId="0" applyBorder="1" applyAlignment="1">
      <alignment horizontal="right"/>
    </xf>
    <xf numFmtId="2" fontId="0" fillId="0" borderId="2" xfId="0" applyNumberFormat="1" applyBorder="1" applyAlignment="1">
      <alignment horizontal="right"/>
    </xf>
    <xf numFmtId="2" fontId="0" fillId="0" borderId="2" xfId="0" applyNumberFormat="1" applyBorder="1" applyAlignment="1">
      <alignment horizontal="center"/>
    </xf>
    <xf numFmtId="2" fontId="5" fillId="0" borderId="2" xfId="0" applyNumberFormat="1" applyFont="1" applyBorder="1" applyAlignment="1">
      <alignment horizontal="right" vertical="center"/>
    </xf>
    <xf numFmtId="2" fontId="5" fillId="0" borderId="2" xfId="0" applyNumberFormat="1" applyFont="1" applyBorder="1" applyAlignment="1">
      <alignment horizontal="center" vertical="center" wrapText="1"/>
    </xf>
    <xf numFmtId="2" fontId="5" fillId="0" borderId="2" xfId="0" applyNumberFormat="1" applyFont="1" applyBorder="1" applyAlignment="1">
      <alignment vertical="center"/>
    </xf>
    <xf numFmtId="0" fontId="5" fillId="0" borderId="2" xfId="0" applyFont="1" applyBorder="1" applyAlignment="1">
      <alignment horizontal="right" vertical="center" wrapText="1"/>
    </xf>
    <xf numFmtId="0" fontId="0" fillId="0" borderId="0" xfId="0" applyFill="1" applyBorder="1" applyAlignment="1">
      <alignment horizontal="right"/>
    </xf>
    <xf numFmtId="2" fontId="10" fillId="0" borderId="0" xfId="0" applyNumberFormat="1" applyFont="1" applyBorder="1" applyAlignment="1">
      <alignment horizontal="center" vertical="center" wrapText="1"/>
    </xf>
    <xf numFmtId="2" fontId="10" fillId="0" borderId="0" xfId="0" applyNumberFormat="1" applyFont="1" applyBorder="1" applyAlignment="1">
      <alignment horizontal="right" vertical="center" wrapText="1"/>
    </xf>
    <xf numFmtId="2" fontId="0" fillId="0" borderId="0" xfId="0" applyNumberFormat="1" applyBorder="1" applyAlignment="1">
      <alignment horizontal="center"/>
    </xf>
    <xf numFmtId="2" fontId="0" fillId="0" borderId="0" xfId="0" applyNumberFormat="1"/>
    <xf numFmtId="0" fontId="10" fillId="0" borderId="2" xfId="0" applyFont="1" applyBorder="1" applyAlignment="1">
      <alignment horizontal="left" vertical="top"/>
    </xf>
    <xf numFmtId="2" fontId="10" fillId="0" borderId="2" xfId="0" applyNumberFormat="1" applyFont="1" applyBorder="1" applyAlignment="1">
      <alignment horizontal="right" vertical="top"/>
    </xf>
    <xf numFmtId="2" fontId="10" fillId="2" borderId="2" xfId="0" applyNumberFormat="1" applyFont="1" applyFill="1" applyBorder="1"/>
    <xf numFmtId="2" fontId="10" fillId="0" borderId="0" xfId="0" applyNumberFormat="1" applyFont="1" applyBorder="1" applyAlignment="1">
      <alignment horizontal="right" vertical="top"/>
    </xf>
    <xf numFmtId="0" fontId="10" fillId="0" borderId="2" xfId="0" applyFont="1" applyBorder="1" applyAlignment="1">
      <alignment horizontal="right" vertical="top"/>
    </xf>
    <xf numFmtId="0" fontId="3" fillId="0" borderId="2" xfId="0" applyFont="1" applyBorder="1" applyAlignment="1">
      <alignment horizontal="center"/>
    </xf>
    <xf numFmtId="0" fontId="51" fillId="0" borderId="2" xfId="0" applyFont="1" applyBorder="1" applyAlignment="1">
      <alignment horizontal="center" vertical="center" wrapText="1"/>
    </xf>
    <xf numFmtId="0" fontId="20" fillId="0" borderId="1" xfId="0" applyFont="1" applyBorder="1" applyAlignment="1">
      <alignment horizontal="center"/>
    </xf>
    <xf numFmtId="0" fontId="20" fillId="0" borderId="10" xfId="0" applyFont="1" applyFill="1" applyBorder="1" applyAlignment="1">
      <alignment horizontal="center"/>
    </xf>
    <xf numFmtId="2" fontId="0" fillId="0" borderId="2" xfId="0" applyNumberFormat="1" applyBorder="1"/>
    <xf numFmtId="2" fontId="10" fillId="0" borderId="2" xfId="0" applyNumberFormat="1" applyFont="1" applyBorder="1" applyAlignment="1"/>
    <xf numFmtId="2" fontId="13" fillId="0" borderId="2" xfId="0" applyNumberFormat="1" applyFont="1" applyBorder="1" applyAlignment="1"/>
    <xf numFmtId="0" fontId="0" fillId="0" borderId="13" xfId="0" applyBorder="1" applyAlignment="1"/>
    <xf numFmtId="0" fontId="0" fillId="0" borderId="0" xfId="0" applyBorder="1" applyAlignment="1"/>
    <xf numFmtId="2" fontId="0" fillId="0" borderId="0" xfId="0" applyNumberFormat="1" applyBorder="1"/>
    <xf numFmtId="0" fontId="10" fillId="0" borderId="0" xfId="0" applyFont="1" applyFill="1" applyBorder="1" applyAlignment="1">
      <alignment horizontal="center"/>
    </xf>
    <xf numFmtId="2" fontId="0" fillId="0" borderId="2" xfId="0" applyNumberFormat="1" applyBorder="1" applyAlignment="1"/>
    <xf numFmtId="0" fontId="37" fillId="0" borderId="1" xfId="0" applyFont="1" applyBorder="1" applyAlignment="1">
      <alignment horizontal="center" vertical="top" wrapText="1"/>
    </xf>
    <xf numFmtId="0" fontId="15" fillId="2" borderId="0" xfId="0" applyFont="1" applyFill="1"/>
    <xf numFmtId="0" fontId="10" fillId="2" borderId="0" xfId="0" applyFont="1" applyFill="1" applyAlignment="1"/>
    <xf numFmtId="0" fontId="10" fillId="2" borderId="0" xfId="0" applyFont="1" applyFill="1" applyBorder="1" applyAlignment="1">
      <alignment horizontal="center"/>
    </xf>
    <xf numFmtId="0" fontId="10" fillId="2" borderId="0" xfId="0" quotePrefix="1" applyFont="1" applyFill="1" applyBorder="1" applyAlignment="1">
      <alignment horizontal="center"/>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2" xfId="0" applyFont="1" applyBorder="1" applyAlignment="1">
      <alignment horizontal="center"/>
    </xf>
    <xf numFmtId="0" fontId="10" fillId="0" borderId="0" xfId="0" applyFont="1"/>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0" fillId="0" borderId="0" xfId="0" applyFont="1" applyAlignment="1">
      <alignment vertical="center"/>
    </xf>
    <xf numFmtId="0" fontId="10" fillId="0" borderId="2" xfId="0" applyFont="1" applyBorder="1" applyAlignment="1">
      <alignment horizontal="center" vertical="top"/>
    </xf>
    <xf numFmtId="0" fontId="10" fillId="0" borderId="2" xfId="0" applyFont="1" applyBorder="1" applyAlignment="1">
      <alignment horizontal="center"/>
    </xf>
    <xf numFmtId="2" fontId="5" fillId="0" borderId="0" xfId="0" applyNumberFormat="1" applyFont="1"/>
    <xf numFmtId="0" fontId="10" fillId="2" borderId="2" xfId="0" applyFont="1" applyFill="1" applyBorder="1" applyAlignment="1">
      <alignment horizontal="right"/>
    </xf>
    <xf numFmtId="0" fontId="35" fillId="0" borderId="2" xfId="0" quotePrefix="1" applyFont="1" applyBorder="1" applyAlignment="1">
      <alignment horizontal="right" vertical="top" wrapText="1"/>
    </xf>
    <xf numFmtId="1" fontId="10" fillId="0" borderId="2" xfId="0" applyNumberFormat="1" applyFont="1" applyBorder="1" applyAlignment="1">
      <alignment horizontal="right" vertical="top" wrapText="1"/>
    </xf>
    <xf numFmtId="1" fontId="0" fillId="0" borderId="2" xfId="0" applyNumberFormat="1" applyBorder="1" applyAlignment="1">
      <alignment horizontal="right"/>
    </xf>
    <xf numFmtId="0" fontId="10" fillId="0" borderId="0" xfId="0" applyFont="1" applyAlignment="1">
      <alignment horizontal="right"/>
    </xf>
    <xf numFmtId="1" fontId="10" fillId="0" borderId="2" xfId="0" applyNumberFormat="1" applyFont="1" applyBorder="1" applyAlignment="1">
      <alignment horizontal="right"/>
    </xf>
    <xf numFmtId="1" fontId="5" fillId="0" borderId="2" xfId="0" applyNumberFormat="1" applyFont="1" applyBorder="1" applyAlignment="1">
      <alignment horizontal="right"/>
    </xf>
    <xf numFmtId="1" fontId="5" fillId="0" borderId="2" xfId="0" applyNumberFormat="1" applyFont="1" applyBorder="1" applyAlignment="1">
      <alignment horizontal="right" vertical="top" wrapText="1"/>
    </xf>
    <xf numFmtId="0" fontId="5" fillId="0" borderId="2" xfId="2" applyFont="1" applyBorder="1" applyAlignment="1">
      <alignment horizontal="center" vertical="top" wrapText="1"/>
    </xf>
    <xf numFmtId="0" fontId="5" fillId="2" borderId="2" xfId="0" applyFont="1" applyFill="1" applyBorder="1"/>
    <xf numFmtId="0" fontId="5" fillId="2" borderId="2" xfId="0" applyFont="1" applyFill="1" applyBorder="1" applyAlignment="1">
      <alignment horizontal="right"/>
    </xf>
    <xf numFmtId="0" fontId="5" fillId="0" borderId="5" xfId="0" applyFont="1" applyBorder="1" applyAlignment="1">
      <alignment horizontal="center" vertical="top" wrapText="1"/>
    </xf>
    <xf numFmtId="0" fontId="5" fillId="0" borderId="2" xfId="0" applyFont="1" applyBorder="1" applyAlignment="1">
      <alignment horizontal="center" vertical="top" wrapText="1"/>
    </xf>
    <xf numFmtId="0" fontId="10" fillId="0" borderId="2" xfId="0" applyFont="1" applyBorder="1" applyAlignment="1">
      <alignment horizontal="center"/>
    </xf>
    <xf numFmtId="0" fontId="10" fillId="0" borderId="2" xfId="0" applyFont="1" applyBorder="1" applyAlignment="1">
      <alignment horizontal="center" vertical="top" wrapText="1"/>
    </xf>
    <xf numFmtId="0" fontId="10" fillId="0" borderId="2" xfId="0" applyFont="1" applyBorder="1" applyAlignment="1">
      <alignment horizontal="center"/>
    </xf>
    <xf numFmtId="0" fontId="5" fillId="0" borderId="2" xfId="0" applyFont="1" applyBorder="1" applyAlignment="1">
      <alignment horizontal="center" vertical="center" wrapText="1"/>
    </xf>
    <xf numFmtId="0" fontId="10" fillId="0" borderId="2" xfId="0" applyFont="1" applyBorder="1" applyAlignment="1">
      <alignment horizontal="center" vertical="top" wrapText="1"/>
    </xf>
    <xf numFmtId="0" fontId="10" fillId="0" borderId="5" xfId="0" applyFont="1" applyBorder="1" applyAlignment="1">
      <alignment horizontal="center" vertical="top" wrapText="1"/>
    </xf>
    <xf numFmtId="2" fontId="10" fillId="0" borderId="2" xfId="0" applyNumberFormat="1" applyFont="1" applyBorder="1" applyAlignment="1">
      <alignment horizontal="center" vertical="top" wrapText="1"/>
    </xf>
    <xf numFmtId="0" fontId="10" fillId="0" borderId="2" xfId="0" quotePrefix="1" applyFont="1" applyBorder="1" applyAlignment="1">
      <alignment horizontal="left" vertical="top" wrapText="1"/>
    </xf>
    <xf numFmtId="2" fontId="10" fillId="0" borderId="0" xfId="0" applyNumberFormat="1" applyFont="1" applyFill="1" applyBorder="1" applyAlignment="1">
      <alignment horizontal="right" vertical="top" wrapText="1"/>
    </xf>
    <xf numFmtId="2" fontId="10" fillId="0" borderId="2" xfId="0" applyNumberFormat="1" applyFont="1" applyBorder="1" applyAlignment="1">
      <alignment vertical="top" wrapText="1"/>
    </xf>
    <xf numFmtId="2" fontId="5" fillId="0" borderId="2" xfId="0" applyNumberFormat="1" applyFont="1" applyBorder="1" applyAlignment="1">
      <alignment vertical="top" wrapText="1"/>
    </xf>
    <xf numFmtId="2" fontId="5" fillId="2" borderId="2" xfId="1" applyNumberFormat="1" applyFont="1" applyFill="1" applyBorder="1" applyAlignment="1">
      <alignment horizontal="right" vertical="center" wrapText="1"/>
    </xf>
    <xf numFmtId="0" fontId="61" fillId="2" borderId="2" xfId="1" applyFont="1" applyFill="1" applyBorder="1" applyAlignment="1">
      <alignment horizontal="right" vertical="center"/>
    </xf>
    <xf numFmtId="0" fontId="5" fillId="2" borderId="2" xfId="1" applyFont="1" applyFill="1" applyBorder="1"/>
    <xf numFmtId="0" fontId="10" fillId="0" borderId="2" xfId="0" quotePrefix="1" applyFont="1" applyBorder="1" applyAlignment="1">
      <alignment horizontal="center" vertical="top" wrapText="1"/>
    </xf>
    <xf numFmtId="0" fontId="18" fillId="0" borderId="2" xfId="4" applyFont="1" applyBorder="1" applyAlignment="1">
      <alignment horizontal="center" vertical="top" wrapText="1"/>
    </xf>
    <xf numFmtId="2" fontId="10" fillId="0" borderId="2" xfId="0" applyNumberFormat="1" applyFont="1" applyBorder="1" applyAlignment="1">
      <alignment vertical="center" wrapText="1"/>
    </xf>
    <xf numFmtId="2" fontId="5" fillId="0" borderId="2" xfId="0" applyNumberFormat="1" applyFont="1" applyBorder="1" applyAlignment="1">
      <alignment vertical="center" wrapText="1"/>
    </xf>
    <xf numFmtId="2" fontId="10" fillId="0" borderId="0" xfId="0" applyNumberFormat="1" applyFont="1" applyFill="1" applyBorder="1" applyAlignment="1">
      <alignment vertical="center" wrapText="1"/>
    </xf>
    <xf numFmtId="164" fontId="0" fillId="0" borderId="0" xfId="0" applyNumberFormat="1"/>
    <xf numFmtId="0" fontId="10" fillId="0" borderId="2" xfId="0" applyFont="1" applyBorder="1" applyAlignment="1">
      <alignment horizontal="center"/>
    </xf>
    <xf numFmtId="0" fontId="18" fillId="0" borderId="2" xfId="4" applyFont="1" applyBorder="1" applyAlignment="1">
      <alignment horizontal="center" vertical="top" wrapText="1"/>
    </xf>
    <xf numFmtId="0" fontId="10" fillId="0" borderId="2" xfId="0" applyFont="1" applyBorder="1" applyAlignment="1">
      <alignment horizontal="center" vertical="top" wrapText="1"/>
    </xf>
    <xf numFmtId="0" fontId="10" fillId="0" borderId="2" xfId="0" applyFont="1" applyBorder="1" applyAlignment="1">
      <alignment horizontal="center"/>
    </xf>
    <xf numFmtId="0" fontId="10" fillId="0" borderId="2" xfId="0" applyFont="1" applyBorder="1" applyAlignment="1">
      <alignment horizontal="center" vertical="top" wrapText="1"/>
    </xf>
    <xf numFmtId="0" fontId="36" fillId="0" borderId="1" xfId="0" applyFont="1" applyBorder="1" applyAlignment="1">
      <alignment horizontal="center" vertical="center" wrapText="1"/>
    </xf>
    <xf numFmtId="2" fontId="10" fillId="0" borderId="2" xfId="0" applyNumberFormat="1" applyFont="1" applyBorder="1"/>
    <xf numFmtId="2" fontId="16" fillId="0" borderId="2" xfId="4" applyNumberFormat="1" applyFont="1" applyBorder="1" applyAlignment="1">
      <alignment horizontal="center" vertical="top" wrapText="1"/>
    </xf>
    <xf numFmtId="2" fontId="16" fillId="0" borderId="2" xfId="4" applyNumberFormat="1" applyFont="1" applyBorder="1" applyAlignment="1">
      <alignment horizontal="right" vertical="top" wrapText="1"/>
    </xf>
    <xf numFmtId="0" fontId="10" fillId="0" borderId="2" xfId="0" quotePrefix="1" applyFont="1" applyBorder="1" applyAlignment="1">
      <alignment horizontal="right" vertical="top" wrapText="1"/>
    </xf>
    <xf numFmtId="0" fontId="64" fillId="0" borderId="2" xfId="0" applyFont="1" applyBorder="1" applyAlignment="1">
      <alignment horizontal="center"/>
    </xf>
    <xf numFmtId="0" fontId="5" fillId="0" borderId="8" xfId="0" applyFont="1" applyBorder="1" applyAlignment="1">
      <alignment horizontal="right" vertical="top" wrapText="1"/>
    </xf>
    <xf numFmtId="2" fontId="10" fillId="0" borderId="0" xfId="0" applyNumberFormat="1" applyFont="1" applyFill="1" applyBorder="1" applyAlignment="1">
      <alignment horizontal="right"/>
    </xf>
    <xf numFmtId="0" fontId="10" fillId="0" borderId="2" xfId="0" applyFont="1" applyBorder="1" applyAlignment="1">
      <alignment horizontal="center"/>
    </xf>
    <xf numFmtId="0" fontId="5" fillId="0" borderId="5" xfId="0" applyFont="1" applyBorder="1" applyAlignment="1">
      <alignment horizontal="center" vertical="top" wrapText="1"/>
    </xf>
    <xf numFmtId="0" fontId="5" fillId="0" borderId="2" xfId="0" applyFont="1" applyBorder="1" applyAlignment="1">
      <alignment horizontal="center" vertical="top"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0" fillId="0" borderId="2" xfId="0" applyFont="1" applyBorder="1" applyAlignment="1">
      <alignment horizontal="center" vertical="top" wrapText="1"/>
    </xf>
    <xf numFmtId="2" fontId="10" fillId="0" borderId="0" xfId="0" applyNumberFormat="1" applyFont="1" applyAlignment="1">
      <alignment vertical="top" wrapText="1"/>
    </xf>
    <xf numFmtId="0" fontId="36" fillId="2" borderId="1" xfId="0" applyFont="1" applyFill="1" applyBorder="1" applyAlignment="1">
      <alignment horizontal="center" vertical="center" wrapText="1"/>
    </xf>
    <xf numFmtId="0" fontId="59" fillId="2" borderId="2" xfId="0" quotePrefix="1" applyFont="1" applyFill="1" applyBorder="1" applyAlignment="1">
      <alignment horizontal="left" vertical="top" wrapText="1"/>
    </xf>
    <xf numFmtId="1" fontId="10" fillId="0" borderId="0" xfId="0" applyNumberFormat="1" applyFont="1" applyBorder="1"/>
    <xf numFmtId="1" fontId="5" fillId="0" borderId="0" xfId="0" applyNumberFormat="1" applyFont="1" applyBorder="1" applyAlignment="1">
      <alignment horizontal="center"/>
    </xf>
    <xf numFmtId="0" fontId="5" fillId="0" borderId="5" xfId="0" applyFont="1" applyBorder="1" applyAlignment="1">
      <alignment horizontal="right" vertical="top" wrapText="1"/>
    </xf>
    <xf numFmtId="0" fontId="5" fillId="0" borderId="2" xfId="0" applyFont="1" applyBorder="1" applyAlignment="1"/>
    <xf numFmtId="1" fontId="10" fillId="0" borderId="2" xfId="0" applyNumberFormat="1" applyFont="1" applyBorder="1" applyAlignment="1">
      <alignment vertical="top" wrapText="1"/>
    </xf>
    <xf numFmtId="1" fontId="10" fillId="0" borderId="2" xfId="0" applyNumberFormat="1" applyFont="1" applyBorder="1" applyAlignment="1"/>
    <xf numFmtId="1" fontId="5" fillId="0" borderId="2" xfId="0" applyNumberFormat="1" applyFont="1" applyBorder="1" applyAlignment="1"/>
    <xf numFmtId="0" fontId="10" fillId="0" borderId="2" xfId="0" applyFont="1" applyBorder="1" applyAlignment="1">
      <alignment horizontal="center"/>
    </xf>
    <xf numFmtId="0" fontId="20" fillId="0" borderId="2" xfId="0" quotePrefix="1" applyFont="1" applyBorder="1" applyAlignment="1">
      <alignment horizontal="center" vertical="top" wrapText="1"/>
    </xf>
    <xf numFmtId="0" fontId="5" fillId="0" borderId="2" xfId="2" applyFont="1" applyBorder="1" applyAlignment="1">
      <alignment horizontal="center" vertical="top" wrapText="1"/>
    </xf>
    <xf numFmtId="0" fontId="10" fillId="0" borderId="0" xfId="2" applyFont="1"/>
    <xf numFmtId="0" fontId="5" fillId="0" borderId="2" xfId="0" applyFont="1" applyBorder="1" applyAlignment="1">
      <alignment horizontal="center" vertical="top" wrapText="1"/>
    </xf>
    <xf numFmtId="0" fontId="5" fillId="2" borderId="2" xfId="0" applyFont="1" applyFill="1" applyBorder="1" applyAlignment="1">
      <alignment horizontal="center" vertical="top" wrapText="1"/>
    </xf>
    <xf numFmtId="0" fontId="5" fillId="2" borderId="5" xfId="0" applyFont="1" applyFill="1" applyBorder="1" applyAlignment="1">
      <alignment horizontal="center" vertical="top" wrapText="1"/>
    </xf>
    <xf numFmtId="0" fontId="25" fillId="0" borderId="3" xfId="1" applyFont="1" applyBorder="1" applyAlignment="1">
      <alignment horizontal="center" vertical="top" wrapText="1"/>
    </xf>
    <xf numFmtId="1" fontId="0" fillId="0" borderId="0" xfId="0" applyNumberFormat="1"/>
    <xf numFmtId="0" fontId="20" fillId="2" borderId="2" xfId="0" quotePrefix="1" applyFont="1" applyFill="1" applyBorder="1" applyAlignment="1">
      <alignment horizontal="center" vertical="top" wrapText="1"/>
    </xf>
    <xf numFmtId="0" fontId="10" fillId="0" borderId="2" xfId="0" quotePrefix="1" applyFont="1" applyBorder="1" applyAlignment="1">
      <alignment vertical="top" wrapText="1"/>
    </xf>
    <xf numFmtId="0" fontId="5" fillId="0" borderId="2" xfId="0" quotePrefix="1" applyFont="1" applyBorder="1" applyAlignment="1">
      <alignment horizontal="right" vertical="top" wrapText="1"/>
    </xf>
    <xf numFmtId="0" fontId="10" fillId="0" borderId="2" xfId="2" applyFont="1" applyBorder="1" applyAlignment="1">
      <alignment horizontal="right" vertical="top" wrapText="1"/>
    </xf>
    <xf numFmtId="0" fontId="10" fillId="0" borderId="2" xfId="2" applyBorder="1" applyAlignment="1">
      <alignment horizontal="right"/>
    </xf>
    <xf numFmtId="0" fontId="10" fillId="0" borderId="2" xfId="2" applyFont="1" applyBorder="1" applyAlignment="1">
      <alignment horizontal="right"/>
    </xf>
    <xf numFmtId="0" fontId="10" fillId="0" borderId="0" xfId="2" applyFont="1" applyAlignment="1">
      <alignment horizontal="right"/>
    </xf>
    <xf numFmtId="1" fontId="10" fillId="0" borderId="2" xfId="2" applyNumberFormat="1" applyFont="1" applyBorder="1" applyAlignment="1">
      <alignment horizontal="right" vertical="top" wrapText="1"/>
    </xf>
    <xf numFmtId="1" fontId="10" fillId="0" borderId="2" xfId="2" applyNumberFormat="1" applyFont="1" applyBorder="1" applyAlignment="1">
      <alignment horizontal="right"/>
    </xf>
    <xf numFmtId="0" fontId="5" fillId="0" borderId="2" xfId="2" applyFont="1" applyBorder="1"/>
    <xf numFmtId="0" fontId="10" fillId="0" borderId="2" xfId="2" applyFont="1" applyBorder="1"/>
    <xf numFmtId="0" fontId="35" fillId="0" borderId="3" xfId="0" applyFont="1" applyBorder="1" applyAlignment="1">
      <alignment horizontal="center" vertical="top" wrapText="1"/>
    </xf>
    <xf numFmtId="0" fontId="35" fillId="0" borderId="2" xfId="0" applyFont="1" applyBorder="1" applyAlignment="1">
      <alignment horizontal="center" vertical="top" wrapText="1"/>
    </xf>
    <xf numFmtId="0" fontId="18" fillId="0" borderId="2" xfId="4" applyFont="1" applyBorder="1" applyAlignment="1">
      <alignment horizontal="center" vertical="top" wrapText="1"/>
    </xf>
    <xf numFmtId="0" fontId="5" fillId="0" borderId="2" xfId="2" applyFont="1" applyBorder="1" applyAlignment="1">
      <alignment horizontal="right"/>
    </xf>
    <xf numFmtId="2" fontId="10" fillId="0" borderId="2" xfId="0" quotePrefix="1" applyNumberFormat="1" applyFont="1" applyBorder="1" applyAlignment="1">
      <alignment horizontal="right" vertical="top" wrapText="1"/>
    </xf>
    <xf numFmtId="0" fontId="10" fillId="0" borderId="2" xfId="1" applyFont="1" applyBorder="1" applyAlignment="1">
      <alignment horizontal="right"/>
    </xf>
    <xf numFmtId="0" fontId="10" fillId="0" borderId="2" xfId="1" applyFont="1" applyBorder="1" applyAlignment="1">
      <alignment horizontal="right" vertical="top" wrapText="1"/>
    </xf>
    <xf numFmtId="0" fontId="10" fillId="0" borderId="2" xfId="1" applyFont="1" applyBorder="1" applyAlignment="1">
      <alignment vertical="top" wrapText="1"/>
    </xf>
    <xf numFmtId="0" fontId="5" fillId="0" borderId="0" xfId="1" applyFont="1" applyBorder="1" applyAlignment="1">
      <alignment horizontal="center"/>
    </xf>
    <xf numFmtId="0" fontId="16" fillId="0" borderId="2" xfId="0" applyFont="1" applyBorder="1" applyAlignment="1">
      <alignment vertical="center" wrapText="1"/>
    </xf>
    <xf numFmtId="0" fontId="18" fillId="0" borderId="2" xfId="0" applyFont="1" applyBorder="1" applyAlignment="1">
      <alignment vertical="center" wrapText="1"/>
    </xf>
    <xf numFmtId="0" fontId="18" fillId="0" borderId="2" xfId="0" applyFont="1" applyBorder="1" applyAlignment="1">
      <alignment vertical="center"/>
    </xf>
    <xf numFmtId="0" fontId="18" fillId="0" borderId="2" xfId="0" applyFont="1" applyBorder="1" applyAlignment="1">
      <alignment horizontal="center" vertical="center" wrapText="1"/>
    </xf>
    <xf numFmtId="0" fontId="10" fillId="2" borderId="2" xfId="0" applyFont="1" applyFill="1" applyBorder="1" applyAlignment="1">
      <alignment horizontal="right" vertical="top" wrapText="1"/>
    </xf>
    <xf numFmtId="2" fontId="5" fillId="2" borderId="2" xfId="0" applyNumberFormat="1" applyFont="1" applyFill="1" applyBorder="1" applyAlignment="1">
      <alignment horizontal="right" vertical="top" wrapText="1"/>
    </xf>
    <xf numFmtId="2" fontId="10" fillId="2" borderId="2" xfId="0" applyNumberFormat="1" applyFont="1" applyFill="1" applyBorder="1" applyAlignment="1">
      <alignment horizontal="right" vertical="top"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0" fillId="2" borderId="5" xfId="0" applyFont="1" applyFill="1" applyBorder="1" applyAlignment="1">
      <alignment horizontal="center" vertical="top" wrapText="1"/>
    </xf>
    <xf numFmtId="2" fontId="10" fillId="2" borderId="2" xfId="0" applyNumberFormat="1" applyFont="1" applyFill="1" applyBorder="1" applyAlignment="1">
      <alignment vertical="top" wrapText="1"/>
    </xf>
    <xf numFmtId="2" fontId="10" fillId="2" borderId="2" xfId="0" applyNumberFormat="1" applyFont="1" applyFill="1" applyBorder="1" applyAlignment="1"/>
    <xf numFmtId="2" fontId="5" fillId="2" borderId="2" xfId="0" applyNumberFormat="1" applyFont="1" applyFill="1" applyBorder="1"/>
    <xf numFmtId="0" fontId="10" fillId="2" borderId="0" xfId="0" applyFont="1" applyFill="1" applyBorder="1" applyAlignment="1"/>
    <xf numFmtId="0" fontId="10" fillId="2" borderId="0" xfId="0" applyFont="1" applyFill="1" applyAlignment="1">
      <alignment vertical="center"/>
    </xf>
    <xf numFmtId="2" fontId="5" fillId="2" borderId="0" xfId="0" applyNumberFormat="1" applyFont="1" applyFill="1"/>
    <xf numFmtId="0" fontId="10" fillId="2" borderId="2" xfId="0" applyFont="1" applyFill="1" applyBorder="1" applyAlignment="1">
      <alignment vertical="center"/>
    </xf>
    <xf numFmtId="0" fontId="22" fillId="0" borderId="2" xfId="1" applyFont="1" applyBorder="1" applyAlignment="1">
      <alignment vertical="top" wrapText="1"/>
    </xf>
    <xf numFmtId="0" fontId="65" fillId="0" borderId="2" xfId="1" applyFont="1" applyBorder="1" applyAlignment="1"/>
    <xf numFmtId="0" fontId="23" fillId="0" borderId="2" xfId="1" applyFont="1" applyBorder="1" applyAlignment="1">
      <alignment vertical="top" wrapText="1"/>
    </xf>
    <xf numFmtId="0" fontId="21" fillId="0" borderId="2" xfId="1" applyFont="1" applyBorder="1" applyAlignment="1"/>
    <xf numFmtId="0" fontId="22" fillId="0" borderId="2" xfId="1" applyFont="1" applyBorder="1" applyAlignment="1">
      <alignment horizontal="center" vertical="top" wrapText="1"/>
    </xf>
    <xf numFmtId="0" fontId="25" fillId="0" borderId="2" xfId="1" applyFont="1" applyBorder="1" applyAlignment="1">
      <alignment horizontal="center" vertical="center" wrapText="1"/>
    </xf>
    <xf numFmtId="0" fontId="65" fillId="0" borderId="0" xfId="1" applyFont="1" applyAlignment="1">
      <alignment horizontal="center"/>
    </xf>
    <xf numFmtId="0" fontId="5" fillId="2" borderId="0" xfId="0" applyFont="1" applyFill="1" applyBorder="1" applyAlignment="1">
      <alignment horizontal="center"/>
    </xf>
    <xf numFmtId="0" fontId="5" fillId="2" borderId="0" xfId="0" quotePrefix="1" applyFont="1" applyFill="1" applyBorder="1" applyAlignment="1">
      <alignment horizontal="center"/>
    </xf>
    <xf numFmtId="0" fontId="22" fillId="0" borderId="2" xfId="1" applyFont="1" applyBorder="1" applyAlignment="1">
      <alignment horizontal="right" vertical="top" wrapText="1"/>
    </xf>
    <xf numFmtId="0" fontId="2" fillId="0" borderId="2" xfId="1" applyFont="1" applyBorder="1" applyAlignment="1">
      <alignment horizontal="right"/>
    </xf>
    <xf numFmtId="0" fontId="46" fillId="0" borderId="2" xfId="1" applyFont="1" applyBorder="1" applyAlignment="1">
      <alignment horizontal="right"/>
    </xf>
    <xf numFmtId="0" fontId="23" fillId="0" borderId="2" xfId="1" applyFont="1" applyBorder="1" applyAlignment="1">
      <alignment horizontal="right" vertical="top" wrapText="1"/>
    </xf>
    <xf numFmtId="0" fontId="16" fillId="0" borderId="2" xfId="0" applyFont="1" applyBorder="1" applyAlignment="1">
      <alignment horizontal="left" vertical="top" wrapText="1"/>
    </xf>
    <xf numFmtId="0" fontId="22" fillId="0" borderId="3" xfId="1" applyFont="1" applyBorder="1" applyAlignment="1">
      <alignment horizontal="right" vertical="top" wrapText="1"/>
    </xf>
    <xf numFmtId="0" fontId="16" fillId="0" borderId="2" xfId="0" applyFont="1" applyBorder="1" applyAlignment="1">
      <alignment horizontal="left"/>
    </xf>
    <xf numFmtId="0" fontId="23" fillId="0" borderId="2" xfId="1" applyFont="1" applyBorder="1" applyAlignment="1">
      <alignment horizontal="center" vertical="center" wrapText="1"/>
    </xf>
    <xf numFmtId="0" fontId="22" fillId="0" borderId="2" xfId="1" applyFont="1" applyBorder="1" applyAlignment="1">
      <alignment horizontal="right" wrapText="1"/>
    </xf>
    <xf numFmtId="0" fontId="22" fillId="0" borderId="2" xfId="1" applyFont="1" applyBorder="1" applyAlignment="1">
      <alignment horizontal="right"/>
    </xf>
    <xf numFmtId="0" fontId="23" fillId="0" borderId="2" xfId="1" applyFont="1" applyBorder="1" applyAlignment="1">
      <alignment horizontal="right"/>
    </xf>
    <xf numFmtId="2" fontId="22" fillId="0" borderId="2" xfId="1" applyNumberFormat="1" applyFont="1" applyBorder="1" applyAlignment="1">
      <alignment horizontal="right" wrapText="1"/>
    </xf>
    <xf numFmtId="2" fontId="10" fillId="2" borderId="0" xfId="0" applyNumberFormat="1" applyFont="1" applyFill="1"/>
    <xf numFmtId="2" fontId="10" fillId="0" borderId="2" xfId="3" applyNumberFormat="1" applyBorder="1"/>
    <xf numFmtId="2" fontId="10" fillId="0" borderId="0" xfId="0" applyNumberFormat="1" applyFont="1" applyBorder="1" applyAlignment="1">
      <alignment horizontal="right" vertical="top" wrapText="1"/>
    </xf>
    <xf numFmtId="2" fontId="10" fillId="0" borderId="0" xfId="0" applyNumberFormat="1" applyFont="1" applyBorder="1" applyAlignment="1">
      <alignment horizontal="right"/>
    </xf>
    <xf numFmtId="2" fontId="0" fillId="0" borderId="0" xfId="0" applyNumberFormat="1" applyFill="1" applyBorder="1" applyAlignment="1"/>
    <xf numFmtId="0" fontId="46" fillId="0" borderId="2" xfId="0" applyFont="1" applyBorder="1" applyAlignment="1">
      <alignment wrapText="1"/>
    </xf>
    <xf numFmtId="0" fontId="66" fillId="0" borderId="2" xfId="0" applyFont="1" applyBorder="1" applyAlignment="1">
      <alignment horizontal="left" vertical="top" wrapText="1"/>
    </xf>
    <xf numFmtId="0" fontId="67" fillId="0" borderId="2" xfId="0" applyFont="1" applyBorder="1" applyAlignment="1">
      <alignment horizontal="left" vertical="top" wrapText="1"/>
    </xf>
    <xf numFmtId="0" fontId="59" fillId="0" borderId="2" xfId="0" applyFont="1" applyBorder="1" applyAlignment="1">
      <alignment horizontal="center" vertical="top" wrapText="1"/>
    </xf>
    <xf numFmtId="0" fontId="48" fillId="0" borderId="2" xfId="0" applyFont="1" applyBorder="1"/>
    <xf numFmtId="0" fontId="5" fillId="2" borderId="5" xfId="0" applyFont="1" applyFill="1" applyBorder="1" applyAlignment="1">
      <alignment horizontal="center" vertical="center" wrapText="1"/>
    </xf>
    <xf numFmtId="0" fontId="10" fillId="2" borderId="2" xfId="0" applyFont="1" applyFill="1" applyBorder="1" applyAlignment="1">
      <alignment vertical="top" wrapText="1"/>
    </xf>
    <xf numFmtId="0" fontId="10" fillId="2" borderId="2" xfId="0" applyFont="1" applyFill="1" applyBorder="1" applyAlignment="1"/>
    <xf numFmtId="0" fontId="10" fillId="2" borderId="5" xfId="0" applyFont="1" applyFill="1" applyBorder="1" applyAlignment="1"/>
    <xf numFmtId="2" fontId="5" fillId="2" borderId="2" xfId="0" applyNumberFormat="1" applyFont="1" applyFill="1" applyBorder="1" applyAlignment="1"/>
    <xf numFmtId="2" fontId="5" fillId="2" borderId="2" xfId="0" applyNumberFormat="1" applyFont="1" applyFill="1" applyBorder="1" applyAlignment="1">
      <alignment vertical="center"/>
    </xf>
    <xf numFmtId="0" fontId="5" fillId="2" borderId="2" xfId="0" applyFont="1" applyFill="1" applyBorder="1" applyAlignment="1">
      <alignment vertical="center"/>
    </xf>
    <xf numFmtId="0" fontId="5" fillId="0" borderId="2" xfId="0" applyFont="1" applyBorder="1" applyAlignment="1">
      <alignment horizontal="center"/>
    </xf>
    <xf numFmtId="1" fontId="10" fillId="0" borderId="0" xfId="0" applyNumberFormat="1" applyFont="1" applyFill="1" applyBorder="1" applyAlignment="1">
      <alignment horizontal="right"/>
    </xf>
    <xf numFmtId="0" fontId="18" fillId="0" borderId="2" xfId="4" applyFont="1" applyBorder="1" applyAlignment="1">
      <alignment horizontal="center" vertical="top" wrapText="1"/>
    </xf>
    <xf numFmtId="1" fontId="10" fillId="2" borderId="2" xfId="0" applyNumberFormat="1" applyFont="1" applyFill="1" applyBorder="1" applyAlignment="1">
      <alignment horizontal="right" vertical="top" wrapText="1"/>
    </xf>
    <xf numFmtId="1" fontId="10" fillId="2" borderId="2" xfId="0" applyNumberFormat="1" applyFont="1" applyFill="1" applyBorder="1" applyAlignment="1">
      <alignment horizontal="right"/>
    </xf>
    <xf numFmtId="1" fontId="5" fillId="2" borderId="2" xfId="0" applyNumberFormat="1" applyFont="1" applyFill="1" applyBorder="1" applyAlignment="1">
      <alignment horizontal="right"/>
    </xf>
    <xf numFmtId="1" fontId="5" fillId="2" borderId="2" xfId="0" applyNumberFormat="1" applyFont="1" applyFill="1" applyBorder="1" applyAlignment="1">
      <alignment horizontal="right" vertical="center" wrapText="1"/>
    </xf>
    <xf numFmtId="1" fontId="5" fillId="2" borderId="2" xfId="0" applyNumberFormat="1" applyFont="1" applyFill="1" applyBorder="1" applyAlignment="1">
      <alignment vertical="center"/>
    </xf>
    <xf numFmtId="2" fontId="10" fillId="0" borderId="0" xfId="3" applyNumberFormat="1"/>
    <xf numFmtId="0" fontId="16" fillId="0" borderId="2" xfId="0" applyFont="1" applyBorder="1" applyAlignment="1"/>
    <xf numFmtId="0" fontId="0" fillId="0" borderId="2" xfId="0" applyBorder="1" applyAlignment="1"/>
    <xf numFmtId="0" fontId="5" fillId="0" borderId="2" xfId="3" applyFont="1" applyBorder="1" applyAlignment="1">
      <alignment horizontal="center" vertical="center"/>
    </xf>
    <xf numFmtId="0" fontId="5" fillId="2" borderId="1" xfId="1" applyFont="1" applyFill="1" applyBorder="1" applyAlignment="1">
      <alignment horizontal="center" vertical="center"/>
    </xf>
    <xf numFmtId="0" fontId="5" fillId="0" borderId="1" xfId="1" applyFont="1" applyBorder="1" applyAlignment="1">
      <alignment horizontal="center" vertical="center"/>
    </xf>
    <xf numFmtId="16" fontId="5" fillId="0" borderId="2" xfId="1" applyNumberFormat="1" applyFont="1" applyBorder="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0" fillId="0" borderId="0" xfId="0" applyFont="1"/>
    <xf numFmtId="1" fontId="10" fillId="0" borderId="6" xfId="0" applyNumberFormat="1" applyFont="1" applyBorder="1" applyAlignment="1">
      <alignment horizontal="right"/>
    </xf>
    <xf numFmtId="1" fontId="5" fillId="0" borderId="2" xfId="0" applyNumberFormat="1" applyFont="1" applyBorder="1" applyAlignment="1">
      <alignment wrapText="1"/>
    </xf>
    <xf numFmtId="2" fontId="5" fillId="2" borderId="2" xfId="1" applyNumberFormat="1" applyFont="1" applyFill="1" applyBorder="1" applyAlignment="1">
      <alignment horizontal="right"/>
    </xf>
    <xf numFmtId="0" fontId="5" fillId="0" borderId="1" xfId="0" applyFont="1" applyFill="1" applyBorder="1" applyAlignment="1">
      <alignment horizontal="center" vertical="center" wrapText="1"/>
    </xf>
    <xf numFmtId="2" fontId="13" fillId="0" borderId="0" xfId="0" applyNumberFormat="1" applyFont="1" applyBorder="1"/>
    <xf numFmtId="1" fontId="10" fillId="0" borderId="0" xfId="2" applyNumberFormat="1" applyAlignment="1">
      <alignment horizontal="right"/>
    </xf>
    <xf numFmtId="1" fontId="10" fillId="0" borderId="2" xfId="0" applyNumberFormat="1" applyFont="1" applyBorder="1"/>
    <xf numFmtId="1" fontId="10" fillId="0" borderId="2" xfId="0" applyNumberFormat="1" applyFont="1" applyBorder="1" applyAlignment="1">
      <alignment horizontal="right" vertical="top"/>
    </xf>
    <xf numFmtId="0" fontId="0" fillId="0" borderId="0" xfId="0" applyFill="1" applyBorder="1"/>
    <xf numFmtId="0" fontId="46" fillId="0" borderId="2" xfId="0" applyFont="1" applyBorder="1" applyAlignment="1">
      <alignment horizontal="center"/>
    </xf>
    <xf numFmtId="0" fontId="1" fillId="0" borderId="2" xfId="0" applyFont="1" applyBorder="1" applyAlignment="1">
      <alignment horizontal="center"/>
    </xf>
    <xf numFmtId="0" fontId="5" fillId="0" borderId="2" xfId="0" applyFont="1" applyBorder="1" applyAlignment="1">
      <alignment horizontal="center"/>
    </xf>
    <xf numFmtId="0" fontId="5" fillId="0" borderId="2" xfId="0" applyFont="1" applyBorder="1" applyAlignment="1">
      <alignment horizontal="center" vertical="top" wrapText="1"/>
    </xf>
    <xf numFmtId="0" fontId="68" fillId="0" borderId="0" xfId="0" applyFont="1"/>
    <xf numFmtId="0" fontId="68" fillId="0" borderId="0" xfId="0" applyFont="1" applyAlignment="1">
      <alignment horizontal="right"/>
    </xf>
    <xf numFmtId="2" fontId="68" fillId="0" borderId="0" xfId="0" applyNumberFormat="1" applyFont="1"/>
    <xf numFmtId="2" fontId="68" fillId="0" borderId="0" xfId="0" applyNumberFormat="1" applyFont="1" applyAlignment="1">
      <alignment horizontal="right"/>
    </xf>
    <xf numFmtId="0" fontId="69" fillId="0" borderId="0" xfId="0" applyFont="1"/>
    <xf numFmtId="2" fontId="5" fillId="0" borderId="2" xfId="0" applyNumberFormat="1" applyFont="1" applyBorder="1" applyAlignment="1">
      <alignment horizontal="center" vertical="top" wrapText="1"/>
    </xf>
    <xf numFmtId="2" fontId="5" fillId="0" borderId="2" xfId="0" applyNumberFormat="1" applyFont="1" applyBorder="1" applyAlignment="1">
      <alignment horizontal="center"/>
    </xf>
    <xf numFmtId="0" fontId="10" fillId="0" borderId="0" xfId="0" applyFont="1"/>
    <xf numFmtId="0" fontId="5" fillId="0" borderId="2" xfId="0" applyFont="1" applyBorder="1" applyAlignment="1">
      <alignment horizontal="center" vertical="top" wrapText="1"/>
    </xf>
    <xf numFmtId="0" fontId="10" fillId="0" borderId="0" xfId="0" applyFont="1"/>
    <xf numFmtId="0" fontId="36" fillId="0" borderId="2" xfId="0" applyFont="1" applyBorder="1" applyAlignment="1">
      <alignment horizontal="center" vertical="center" wrapText="1"/>
    </xf>
    <xf numFmtId="0" fontId="16" fillId="0" borderId="0" xfId="0" applyFont="1" applyBorder="1" applyAlignment="1">
      <alignment horizontal="center"/>
    </xf>
    <xf numFmtId="0" fontId="5" fillId="0" borderId="2" xfId="0" applyFont="1" applyBorder="1" applyAlignment="1">
      <alignment vertical="center" wrapText="1"/>
    </xf>
    <xf numFmtId="0" fontId="16" fillId="0" borderId="2" xfId="0" applyFont="1" applyBorder="1" applyAlignment="1">
      <alignment horizontal="left" vertical="top"/>
    </xf>
    <xf numFmtId="0" fontId="70" fillId="0" borderId="2" xfId="0" applyFont="1" applyBorder="1" applyAlignment="1">
      <alignment horizontal="right" vertical="top" wrapText="1"/>
    </xf>
    <xf numFmtId="0" fontId="71" fillId="0" borderId="2" xfId="0" applyFont="1" applyBorder="1" applyAlignment="1">
      <alignment horizontal="center" vertical="top" wrapText="1"/>
    </xf>
    <xf numFmtId="0" fontId="16" fillId="0" borderId="2" xfId="0" applyFont="1" applyBorder="1" applyAlignment="1">
      <alignment horizontal="right"/>
    </xf>
    <xf numFmtId="0" fontId="16" fillId="2" borderId="2" xfId="0" applyFont="1" applyFill="1" applyBorder="1" applyAlignment="1">
      <alignment horizontal="right"/>
    </xf>
    <xf numFmtId="0" fontId="16" fillId="2" borderId="2" xfId="0" applyFont="1" applyFill="1" applyBorder="1"/>
    <xf numFmtId="0" fontId="18" fillId="0" borderId="2" xfId="0" applyFont="1" applyBorder="1" applyAlignment="1">
      <alignment horizontal="right"/>
    </xf>
    <xf numFmtId="0" fontId="18" fillId="2" borderId="2" xfId="0" applyFont="1" applyFill="1" applyBorder="1"/>
    <xf numFmtId="0" fontId="71" fillId="0" borderId="2" xfId="0" applyFont="1" applyBorder="1" applyAlignment="1">
      <alignment horizontal="right" vertical="top" wrapText="1"/>
    </xf>
    <xf numFmtId="0" fontId="18" fillId="2" borderId="2" xfId="0" applyFont="1" applyFill="1" applyBorder="1" applyAlignment="1">
      <alignment horizontal="right"/>
    </xf>
    <xf numFmtId="0" fontId="18" fillId="0" borderId="2" xfId="0" applyFont="1" applyBorder="1"/>
    <xf numFmtId="2" fontId="59" fillId="0" borderId="2" xfId="1" applyNumberFormat="1" applyFont="1" applyBorder="1" applyAlignment="1">
      <alignment horizontal="right"/>
    </xf>
    <xf numFmtId="0" fontId="9" fillId="0" borderId="0" xfId="0" applyFont="1" applyAlignment="1">
      <alignment vertical="top" wrapText="1"/>
    </xf>
    <xf numFmtId="0" fontId="10" fillId="0" borderId="0" xfId="0" applyFont="1"/>
    <xf numFmtId="2" fontId="10" fillId="0" borderId="5" xfId="0" applyNumberFormat="1" applyFont="1" applyBorder="1" applyAlignment="1">
      <alignment horizontal="center" vertical="top" wrapText="1"/>
    </xf>
    <xf numFmtId="2" fontId="5" fillId="0" borderId="5" xfId="0" applyNumberFormat="1" applyFont="1" applyBorder="1" applyAlignment="1">
      <alignment horizontal="center" vertical="top" wrapText="1"/>
    </xf>
    <xf numFmtId="2" fontId="10" fillId="0" borderId="0" xfId="1" applyNumberFormat="1" applyFont="1" applyAlignment="1">
      <alignment horizontal="right"/>
    </xf>
    <xf numFmtId="0" fontId="5" fillId="2" borderId="0" xfId="0" applyFont="1" applyFill="1" applyBorder="1" applyAlignment="1">
      <alignment horizontal="center" vertical="top" wrapText="1"/>
    </xf>
    <xf numFmtId="0" fontId="10" fillId="0" borderId="0" xfId="0" applyFont="1" applyBorder="1" applyAlignment="1">
      <alignment horizontal="center"/>
    </xf>
    <xf numFmtId="0" fontId="18" fillId="0" borderId="0" xfId="0" applyFont="1" applyAlignment="1">
      <alignment horizontal="center"/>
    </xf>
    <xf numFmtId="0" fontId="43" fillId="0" borderId="0" xfId="0" applyFont="1" applyAlignment="1">
      <alignment horizontal="center" wrapText="1"/>
    </xf>
    <xf numFmtId="0" fontId="5" fillId="0" borderId="2" xfId="0" applyFont="1" applyBorder="1" applyAlignment="1">
      <alignment horizontal="center"/>
    </xf>
    <xf numFmtId="0" fontId="10" fillId="0" borderId="0"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10" fillId="0" borderId="2" xfId="0" applyFont="1" applyBorder="1" applyAlignment="1">
      <alignment horizontal="center"/>
    </xf>
    <xf numFmtId="0" fontId="5" fillId="0" borderId="0" xfId="0" applyFont="1" applyBorder="1" applyAlignment="1">
      <alignment horizontal="left" vertical="top" wrapText="1"/>
    </xf>
    <xf numFmtId="0" fontId="9" fillId="0" borderId="0" xfId="0" applyFont="1" applyAlignment="1">
      <alignment horizontal="center" vertical="top" wrapText="1"/>
    </xf>
    <xf numFmtId="0" fontId="18" fillId="0" borderId="2" xfId="0" applyFont="1" applyBorder="1" applyAlignment="1">
      <alignment horizontal="center"/>
    </xf>
    <xf numFmtId="0" fontId="18" fillId="0" borderId="2" xfId="0" applyFont="1" applyBorder="1" applyAlignment="1">
      <alignment horizontal="center" wrapText="1"/>
    </xf>
    <xf numFmtId="0" fontId="5" fillId="0" borderId="5" xfId="0" applyFont="1" applyBorder="1" applyAlignment="1">
      <alignment horizontal="center" vertical="top" wrapText="1"/>
    </xf>
    <xf numFmtId="0" fontId="5" fillId="0" borderId="9" xfId="0" applyFont="1" applyBorder="1" applyAlignment="1">
      <alignment horizontal="center" vertical="top" wrapText="1"/>
    </xf>
    <xf numFmtId="0" fontId="5" fillId="0" borderId="6" xfId="0" applyFont="1" applyBorder="1" applyAlignment="1">
      <alignment horizontal="center" vertical="top" wrapText="1"/>
    </xf>
    <xf numFmtId="0" fontId="5" fillId="0" borderId="9" xfId="0" applyFont="1" applyBorder="1" applyAlignment="1">
      <alignment horizontal="center"/>
    </xf>
    <xf numFmtId="0" fontId="18" fillId="0" borderId="1" xfId="0" applyFont="1" applyBorder="1" applyAlignment="1">
      <alignment horizontal="center" vertical="top" wrapText="1"/>
    </xf>
    <xf numFmtId="0" fontId="18" fillId="0" borderId="3" xfId="0" applyFont="1" applyBorder="1" applyAlignment="1">
      <alignment horizontal="center" vertical="top" wrapText="1"/>
    </xf>
    <xf numFmtId="0" fontId="16" fillId="0" borderId="0" xfId="0" applyFont="1" applyBorder="1" applyAlignment="1">
      <alignment horizontal="center"/>
    </xf>
    <xf numFmtId="0" fontId="20" fillId="0" borderId="2" xfId="0" quotePrefix="1" applyFont="1" applyBorder="1" applyAlignment="1">
      <alignment horizontal="center" vertical="top" wrapText="1"/>
    </xf>
    <xf numFmtId="0" fontId="20" fillId="0" borderId="5" xfId="0" quotePrefix="1" applyFont="1" applyBorder="1" applyAlignment="1">
      <alignment horizontal="center" vertical="top" wrapText="1"/>
    </xf>
    <xf numFmtId="0" fontId="20" fillId="0" borderId="9" xfId="0" quotePrefix="1" applyFont="1" applyBorder="1" applyAlignment="1">
      <alignment horizontal="center" vertical="top" wrapText="1"/>
    </xf>
    <xf numFmtId="0" fontId="20" fillId="0" borderId="6" xfId="0" quotePrefix="1" applyFont="1" applyBorder="1" applyAlignment="1">
      <alignment horizontal="center" vertical="top" wrapText="1"/>
    </xf>
    <xf numFmtId="0" fontId="5" fillId="0" borderId="5" xfId="0" applyFont="1" applyBorder="1" applyAlignment="1">
      <alignment horizontal="left" vertical="top" wrapText="1"/>
    </xf>
    <xf numFmtId="0" fontId="5" fillId="0" borderId="9" xfId="0" applyFont="1" applyBorder="1" applyAlignment="1">
      <alignment horizontal="left" vertical="top" wrapText="1"/>
    </xf>
    <xf numFmtId="0" fontId="5" fillId="0" borderId="6" xfId="0" applyFont="1" applyBorder="1" applyAlignment="1">
      <alignment horizontal="left" vertical="top" wrapText="1"/>
    </xf>
    <xf numFmtId="0" fontId="5" fillId="0" borderId="2" xfId="0" applyFont="1" applyBorder="1" applyAlignment="1">
      <alignment horizontal="center" vertical="top" wrapText="1"/>
    </xf>
    <xf numFmtId="0" fontId="5" fillId="0" borderId="2" xfId="0" applyFont="1" applyBorder="1" applyAlignment="1">
      <alignment horizontal="center" vertical="center"/>
    </xf>
    <xf numFmtId="0" fontId="5" fillId="0" borderId="5" xfId="0" applyFont="1" applyBorder="1" applyAlignment="1">
      <alignment horizontal="left"/>
    </xf>
    <xf numFmtId="0" fontId="5" fillId="0" borderId="9" xfId="0" applyFont="1" applyBorder="1" applyAlignment="1">
      <alignment horizontal="left"/>
    </xf>
    <xf numFmtId="0" fontId="5" fillId="0" borderId="6" xfId="0" applyFont="1" applyBorder="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5" fillId="0" borderId="2" xfId="0" applyFont="1" applyBorder="1" applyAlignment="1">
      <alignment horizontal="left"/>
    </xf>
    <xf numFmtId="0" fontId="17" fillId="0" borderId="0" xfId="0" applyFont="1" applyAlignment="1">
      <alignment horizontal="right"/>
    </xf>
    <xf numFmtId="0" fontId="9" fillId="0" borderId="0" xfId="0" applyFont="1" applyAlignment="1">
      <alignment horizontal="center"/>
    </xf>
    <xf numFmtId="0" fontId="14" fillId="0" borderId="0" xfId="0" applyFont="1" applyAlignment="1">
      <alignment horizontal="center"/>
    </xf>
    <xf numFmtId="0" fontId="8"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2" xfId="0" applyFont="1" applyBorder="1" applyAlignment="1">
      <alignment horizontal="center" vertical="top"/>
    </xf>
    <xf numFmtId="0" fontId="5" fillId="0" borderId="0" xfId="0" applyFont="1" applyAlignment="1">
      <alignment horizontal="left" vertical="top" wrapText="1"/>
    </xf>
    <xf numFmtId="0" fontId="5" fillId="0" borderId="0" xfId="0" applyFont="1" applyBorder="1" applyAlignment="1">
      <alignment horizontal="left"/>
    </xf>
    <xf numFmtId="0" fontId="5" fillId="0" borderId="2" xfId="0" applyFont="1" applyBorder="1" applyAlignment="1">
      <alignment horizont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2" fontId="10" fillId="0" borderId="5" xfId="0" applyNumberFormat="1" applyFont="1" applyBorder="1" applyAlignment="1">
      <alignment horizontal="center"/>
    </xf>
    <xf numFmtId="2" fontId="10" fillId="0" borderId="6" xfId="0" applyNumberFormat="1" applyFont="1" applyBorder="1" applyAlignment="1">
      <alignment horizontal="center"/>
    </xf>
    <xf numFmtId="2" fontId="5" fillId="0" borderId="5" xfId="0" applyNumberFormat="1" applyFont="1" applyBorder="1" applyAlignment="1">
      <alignment horizontal="center"/>
    </xf>
    <xf numFmtId="2" fontId="5" fillId="0" borderId="6" xfId="0" applyNumberFormat="1" applyFont="1" applyBorder="1" applyAlignment="1">
      <alignment horizontal="center"/>
    </xf>
    <xf numFmtId="0" fontId="18" fillId="0" borderId="0" xfId="0" applyFont="1" applyBorder="1" applyAlignment="1">
      <alignment horizontal="left" wrapText="1"/>
    </xf>
    <xf numFmtId="0" fontId="5" fillId="0" borderId="12" xfId="0" applyFont="1" applyBorder="1" applyAlignment="1">
      <alignment horizontal="center" vertical="top"/>
    </xf>
    <xf numFmtId="0" fontId="5" fillId="0" borderId="13" xfId="0" applyFont="1" applyBorder="1" applyAlignment="1">
      <alignment horizontal="center" vertical="top"/>
    </xf>
    <xf numFmtId="0" fontId="5" fillId="0" borderId="14" xfId="0" applyFont="1" applyBorder="1" applyAlignment="1">
      <alignment horizontal="center" vertical="top"/>
    </xf>
    <xf numFmtId="0" fontId="5" fillId="0" borderId="8" xfId="0" applyFont="1" applyBorder="1" applyAlignment="1">
      <alignment horizontal="center" vertical="top"/>
    </xf>
    <xf numFmtId="0" fontId="5" fillId="0" borderId="7" xfId="0" applyFont="1" applyBorder="1" applyAlignment="1">
      <alignment horizontal="center" vertical="top"/>
    </xf>
    <xf numFmtId="0" fontId="5" fillId="0" borderId="15" xfId="0" applyFont="1" applyBorder="1" applyAlignment="1">
      <alignment horizontal="center" vertical="top"/>
    </xf>
    <xf numFmtId="0" fontId="19" fillId="0" borderId="0" xfId="0" applyFont="1" applyAlignment="1">
      <alignment horizontal="center"/>
    </xf>
    <xf numFmtId="0" fontId="5" fillId="0" borderId="1" xfId="0" applyFont="1" applyBorder="1" applyAlignment="1">
      <alignment vertical="top"/>
    </xf>
    <xf numFmtId="0" fontId="5" fillId="0" borderId="3" xfId="0" applyFont="1" applyBorder="1" applyAlignment="1">
      <alignment vertical="top"/>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7" fillId="0" borderId="7" xfId="0" applyFont="1" applyBorder="1" applyAlignment="1">
      <alignment horizontal="center"/>
    </xf>
    <xf numFmtId="0" fontId="18" fillId="0" borderId="2" xfId="4" applyFont="1" applyBorder="1" applyAlignment="1">
      <alignment horizontal="center" vertical="center" wrapText="1"/>
    </xf>
    <xf numFmtId="0" fontId="18" fillId="0" borderId="2" xfId="4" applyFont="1" applyBorder="1" applyAlignment="1">
      <alignment horizontal="center" vertical="top" wrapText="1"/>
    </xf>
    <xf numFmtId="0" fontId="18" fillId="0" borderId="1" xfId="4" applyFont="1" applyBorder="1" applyAlignment="1">
      <alignment horizontal="center" vertical="center" wrapText="1"/>
    </xf>
    <xf numFmtId="0" fontId="18" fillId="0" borderId="10" xfId="4" applyFont="1" applyBorder="1" applyAlignment="1">
      <alignment horizontal="center" vertical="center" wrapText="1"/>
    </xf>
    <xf numFmtId="0" fontId="18" fillId="0" borderId="3" xfId="4" applyFont="1" applyBorder="1" applyAlignment="1">
      <alignment horizontal="center" vertical="center" wrapText="1"/>
    </xf>
    <xf numFmtId="0" fontId="18" fillId="0" borderId="12" xfId="4" applyFont="1" applyBorder="1" applyAlignment="1">
      <alignment horizontal="center" vertical="center" wrapText="1"/>
    </xf>
    <xf numFmtId="0" fontId="18" fillId="0" borderId="13" xfId="4" applyFont="1" applyBorder="1" applyAlignment="1">
      <alignment horizontal="center" vertical="center" wrapText="1"/>
    </xf>
    <xf numFmtId="0" fontId="18" fillId="0" borderId="14" xfId="4" applyFont="1" applyBorder="1" applyAlignment="1">
      <alignment horizontal="center" vertical="center" wrapText="1"/>
    </xf>
    <xf numFmtId="0" fontId="18" fillId="0" borderId="8"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15" xfId="4" applyFont="1" applyBorder="1" applyAlignment="1">
      <alignment horizontal="center" vertical="center" wrapText="1"/>
    </xf>
    <xf numFmtId="0" fontId="14" fillId="0" borderId="0" xfId="2" applyFont="1" applyAlignment="1">
      <alignment horizontal="center"/>
    </xf>
    <xf numFmtId="0" fontId="8" fillId="0" borderId="0" xfId="2" applyFont="1" applyAlignment="1">
      <alignment horizontal="center"/>
    </xf>
    <xf numFmtId="0" fontId="28" fillId="0" borderId="0" xfId="2" applyFont="1" applyAlignment="1">
      <alignment horizontal="center"/>
    </xf>
    <xf numFmtId="0" fontId="32" fillId="0" borderId="0" xfId="2" applyFont="1" applyAlignment="1">
      <alignment horizontal="center"/>
    </xf>
    <xf numFmtId="0" fontId="5" fillId="0" borderId="0" xfId="4" applyFont="1" applyAlignment="1">
      <alignment horizontal="left"/>
    </xf>
    <xf numFmtId="0" fontId="20" fillId="0" borderId="7" xfId="4" applyFont="1" applyBorder="1" applyAlignment="1">
      <alignment horizontal="center"/>
    </xf>
    <xf numFmtId="0" fontId="15" fillId="0" borderId="5" xfId="4" applyFont="1" applyBorder="1" applyAlignment="1">
      <alignment horizontal="center" vertical="top" wrapText="1"/>
    </xf>
    <xf numFmtId="0" fontId="15" fillId="0" borderId="6" xfId="4" applyFont="1" applyBorder="1" applyAlignment="1">
      <alignment horizontal="center" vertical="top" wrapText="1"/>
    </xf>
    <xf numFmtId="0" fontId="16" fillId="0" borderId="0" xfId="4" applyFont="1" applyAlignment="1">
      <alignment horizontal="left"/>
    </xf>
    <xf numFmtId="0" fontId="18" fillId="0" borderId="12" xfId="4" applyFont="1" applyBorder="1" applyAlignment="1">
      <alignment horizontal="center" vertical="top" wrapText="1"/>
    </xf>
    <xf numFmtId="0" fontId="18" fillId="0" borderId="13" xfId="4" applyFont="1" applyBorder="1" applyAlignment="1">
      <alignment horizontal="center" vertical="top" wrapText="1"/>
    </xf>
    <xf numFmtId="0" fontId="18" fillId="0" borderId="14" xfId="4" applyFont="1" applyBorder="1" applyAlignment="1">
      <alignment horizontal="center" vertical="top" wrapText="1"/>
    </xf>
    <xf numFmtId="0" fontId="18" fillId="0" borderId="8" xfId="4" applyFont="1" applyBorder="1" applyAlignment="1">
      <alignment horizontal="center" vertical="top" wrapText="1"/>
    </xf>
    <xf numFmtId="0" fontId="18" fillId="0" borderId="7" xfId="4" applyFont="1" applyBorder="1" applyAlignment="1">
      <alignment horizontal="center" vertical="top" wrapText="1"/>
    </xf>
    <xf numFmtId="0" fontId="18" fillId="0" borderId="15" xfId="4" applyFont="1" applyBorder="1" applyAlignment="1">
      <alignment horizontal="center" vertical="top" wrapText="1"/>
    </xf>
    <xf numFmtId="0" fontId="33" fillId="0" borderId="0" xfId="0" applyFont="1" applyAlignment="1">
      <alignment horizontal="center"/>
    </xf>
    <xf numFmtId="0" fontId="34" fillId="0" borderId="0" xfId="0" applyFont="1" applyAlignment="1">
      <alignment horizontal="center"/>
    </xf>
    <xf numFmtId="0" fontId="33" fillId="0" borderId="0" xfId="0" applyFont="1" applyAlignment="1">
      <alignment horizontal="center" wrapText="1"/>
    </xf>
    <xf numFmtId="0" fontId="20" fillId="0" borderId="7" xfId="0" applyFont="1" applyBorder="1" applyAlignment="1">
      <alignment horizontal="right"/>
    </xf>
    <xf numFmtId="0" fontId="6" fillId="0" borderId="0" xfId="0" applyFont="1" applyAlignment="1">
      <alignment horizontal="center"/>
    </xf>
    <xf numFmtId="0" fontId="0" fillId="0" borderId="0" xfId="0" applyAlignment="1">
      <alignment horizontal="center"/>
    </xf>
    <xf numFmtId="0" fontId="20" fillId="0" borderId="0" xfId="0" applyFont="1" applyBorder="1" applyAlignment="1">
      <alignment horizontal="center"/>
    </xf>
    <xf numFmtId="0" fontId="5" fillId="0" borderId="1"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xf>
    <xf numFmtId="0" fontId="15" fillId="0" borderId="0" xfId="0" applyFont="1" applyAlignment="1">
      <alignment horizont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0" borderId="0" xfId="0" applyFont="1" applyAlignment="1">
      <alignment horizont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top"/>
    </xf>
    <xf numFmtId="0" fontId="10" fillId="0" borderId="0" xfId="0" applyFont="1"/>
    <xf numFmtId="0" fontId="17" fillId="0" borderId="0" xfId="0" applyFont="1" applyAlignment="1">
      <alignment horizontal="left"/>
    </xf>
    <xf numFmtId="0" fontId="5" fillId="0" borderId="0" xfId="0" applyFont="1" applyBorder="1" applyAlignment="1">
      <alignment horizontal="right"/>
    </xf>
    <xf numFmtId="0" fontId="20" fillId="0" borderId="7" xfId="0" applyFont="1" applyBorder="1" applyAlignment="1">
      <alignment horizontal="center"/>
    </xf>
    <xf numFmtId="0" fontId="5" fillId="0" borderId="2" xfId="1" applyFont="1" applyBorder="1" applyAlignment="1">
      <alignment horizontal="center" vertical="top" wrapText="1"/>
    </xf>
    <xf numFmtId="0" fontId="5" fillId="0" borderId="2" xfId="1" applyFont="1" applyBorder="1" applyAlignment="1">
      <alignment horizontal="center" vertical="center" wrapText="1"/>
    </xf>
    <xf numFmtId="0" fontId="5" fillId="2" borderId="5" xfId="0" applyFont="1" applyFill="1" applyBorder="1" applyAlignment="1">
      <alignment horizontal="center"/>
    </xf>
    <xf numFmtId="0" fontId="5" fillId="2" borderId="6" xfId="0" applyFont="1" applyFill="1" applyBorder="1" applyAlignment="1">
      <alignment horizontal="center"/>
    </xf>
    <xf numFmtId="0" fontId="9" fillId="0" borderId="0" xfId="1" applyFont="1" applyAlignment="1">
      <alignment horizontal="center"/>
    </xf>
    <xf numFmtId="0" fontId="5" fillId="2" borderId="1" xfId="1" applyFont="1" applyFill="1" applyBorder="1" applyAlignment="1">
      <alignment horizontal="center" vertical="top" wrapText="1"/>
    </xf>
    <xf numFmtId="0" fontId="5" fillId="2" borderId="10" xfId="1" applyFont="1" applyFill="1" applyBorder="1" applyAlignment="1">
      <alignment horizontal="center" vertical="top" wrapText="1"/>
    </xf>
    <xf numFmtId="0" fontId="5" fillId="2" borderId="3" xfId="1" applyFont="1" applyFill="1" applyBorder="1" applyAlignment="1">
      <alignment horizontal="center" vertical="top" wrapText="1"/>
    </xf>
    <xf numFmtId="0" fontId="11" fillId="0" borderId="0" xfId="1" applyFont="1" applyBorder="1" applyAlignment="1">
      <alignment horizontal="left"/>
    </xf>
    <xf numFmtId="0" fontId="8" fillId="0" borderId="0" xfId="1" applyFont="1" applyAlignment="1">
      <alignment horizontal="center"/>
    </xf>
    <xf numFmtId="0" fontId="14" fillId="0" borderId="0" xfId="1" applyFont="1" applyAlignment="1">
      <alignment horizontal="center"/>
    </xf>
    <xf numFmtId="0" fontId="5" fillId="0" borderId="1" xfId="1" applyFont="1" applyBorder="1" applyAlignment="1">
      <alignment horizontal="center" vertical="top" wrapText="1"/>
    </xf>
    <xf numFmtId="0" fontId="5" fillId="0" borderId="10" xfId="1" applyFont="1" applyBorder="1" applyAlignment="1">
      <alignment horizontal="center" vertical="top" wrapText="1"/>
    </xf>
    <xf numFmtId="0" fontId="5" fillId="0" borderId="3" xfId="1" applyFont="1" applyBorder="1" applyAlignment="1">
      <alignment horizontal="center" vertical="top" wrapText="1"/>
    </xf>
    <xf numFmtId="0" fontId="10" fillId="0" borderId="0" xfId="0" applyFont="1" applyAlignment="1">
      <alignment horizontal="center"/>
    </xf>
    <xf numFmtId="0" fontId="7" fillId="0" borderId="0" xfId="0" applyFont="1" applyAlignment="1">
      <alignment horizontal="center"/>
    </xf>
    <xf numFmtId="0" fontId="10" fillId="0" borderId="0" xfId="0" applyFont="1" applyBorder="1" applyAlignment="1">
      <alignment horizontal="left" vertical="top" wrapText="1"/>
    </xf>
    <xf numFmtId="0" fontId="5" fillId="0" borderId="5"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9" xfId="0" applyFont="1" applyBorder="1" applyAlignment="1">
      <alignment horizontal="center" vertical="top"/>
    </xf>
    <xf numFmtId="0" fontId="5" fillId="0" borderId="6" xfId="0" applyFont="1" applyBorder="1" applyAlignment="1">
      <alignment horizontal="center" vertical="top"/>
    </xf>
    <xf numFmtId="0" fontId="5" fillId="0" borderId="1" xfId="0" applyFont="1" applyBorder="1" applyAlignment="1">
      <alignment horizontal="center" vertical="top"/>
    </xf>
    <xf numFmtId="0" fontId="5" fillId="0" borderId="3" xfId="0" applyFont="1" applyBorder="1" applyAlignment="1">
      <alignment horizontal="center" vertical="top"/>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6" fillId="0" borderId="0" xfId="0" applyFont="1" applyAlignment="1">
      <alignment horizontal="right"/>
    </xf>
    <xf numFmtId="0" fontId="9" fillId="0" borderId="0" xfId="0" applyFont="1" applyAlignment="1">
      <alignment horizontal="left"/>
    </xf>
    <xf numFmtId="0" fontId="5" fillId="0" borderId="0" xfId="0" applyFont="1" applyAlignment="1">
      <alignment horizontal="right"/>
    </xf>
    <xf numFmtId="0" fontId="5" fillId="0" borderId="9"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1" fillId="0" borderId="0" xfId="0" applyFont="1" applyAlignment="1">
      <alignment horizontal="center" wrapText="1"/>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0" borderId="10"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wrapText="1"/>
    </xf>
    <xf numFmtId="2" fontId="10" fillId="0" borderId="2" xfId="0" applyNumberFormat="1" applyFont="1" applyBorder="1" applyAlignment="1">
      <alignment horizontal="center" vertical="center" wrapText="1"/>
    </xf>
    <xf numFmtId="0" fontId="10" fillId="0" borderId="2" xfId="0" applyFont="1" applyBorder="1" applyAlignment="1">
      <alignment horizontal="center" vertical="top"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20" fillId="0" borderId="0" xfId="0" applyFont="1" applyBorder="1" applyAlignment="1">
      <alignment horizontal="right"/>
    </xf>
    <xf numFmtId="0" fontId="50" fillId="0" borderId="2" xfId="0" applyFont="1" applyBorder="1" applyAlignment="1">
      <alignment horizontal="center" vertical="top" wrapText="1"/>
    </xf>
    <xf numFmtId="0" fontId="50" fillId="0" borderId="1" xfId="0" applyFont="1" applyBorder="1" applyAlignment="1">
      <alignment horizontal="center" vertical="top" wrapText="1"/>
    </xf>
    <xf numFmtId="0" fontId="50" fillId="0" borderId="10" xfId="0" applyFont="1" applyBorder="1" applyAlignment="1">
      <alignment horizontal="center" vertical="top" wrapText="1"/>
    </xf>
    <xf numFmtId="0" fontId="50" fillId="0" borderId="3" xfId="0" applyFont="1" applyBorder="1" applyAlignment="1">
      <alignment horizontal="center" vertical="top" wrapText="1"/>
    </xf>
    <xf numFmtId="0" fontId="57"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7" xfId="0" applyFont="1" applyBorder="1" applyAlignment="1">
      <alignment horizontal="center" vertical="center" wrapText="1"/>
    </xf>
    <xf numFmtId="0" fontId="57" fillId="0" borderId="15" xfId="0" applyFont="1" applyBorder="1" applyAlignment="1">
      <alignment horizontal="center" vertical="center" wrapText="1"/>
    </xf>
    <xf numFmtId="0" fontId="41" fillId="0" borderId="0" xfId="0" applyFont="1" applyAlignment="1">
      <alignment horizontal="center"/>
    </xf>
    <xf numFmtId="0" fontId="53" fillId="0" borderId="0" xfId="0" applyFont="1" applyBorder="1" applyAlignment="1">
      <alignment horizontal="center" vertical="top"/>
    </xf>
    <xf numFmtId="0" fontId="20" fillId="0" borderId="7" xfId="0" applyFont="1" applyBorder="1" applyAlignment="1">
      <alignment horizontal="left"/>
    </xf>
    <xf numFmtId="0" fontId="62" fillId="0" borderId="12" xfId="0" applyFont="1" applyBorder="1" applyAlignment="1">
      <alignment horizontal="center" vertical="center" wrapText="1"/>
    </xf>
    <xf numFmtId="0" fontId="63" fillId="0" borderId="13" xfId="0" quotePrefix="1" applyFont="1" applyBorder="1" applyAlignment="1">
      <alignment horizontal="center" vertical="center" wrapText="1"/>
    </xf>
    <xf numFmtId="0" fontId="63" fillId="0" borderId="14" xfId="0" quotePrefix="1" applyFont="1" applyBorder="1" applyAlignment="1">
      <alignment horizontal="center" vertical="center" wrapText="1"/>
    </xf>
    <xf numFmtId="0" fontId="63" fillId="0" borderId="11" xfId="0" quotePrefix="1" applyFont="1" applyBorder="1" applyAlignment="1">
      <alignment horizontal="center" vertical="center" wrapText="1"/>
    </xf>
    <xf numFmtId="0" fontId="63" fillId="0" borderId="0" xfId="0" quotePrefix="1" applyFont="1" applyBorder="1" applyAlignment="1">
      <alignment horizontal="center" vertical="center" wrapText="1"/>
    </xf>
    <xf numFmtId="0" fontId="63" fillId="0" borderId="17" xfId="0" quotePrefix="1" applyFont="1" applyBorder="1" applyAlignment="1">
      <alignment horizontal="center" vertical="center" wrapText="1"/>
    </xf>
    <xf numFmtId="0" fontId="63" fillId="0" borderId="8" xfId="0" quotePrefix="1" applyFont="1" applyBorder="1" applyAlignment="1">
      <alignment horizontal="center" vertical="center" wrapText="1"/>
    </xf>
    <xf numFmtId="0" fontId="63" fillId="0" borderId="7" xfId="0" quotePrefix="1" applyFont="1" applyBorder="1" applyAlignment="1">
      <alignment horizontal="center" vertical="center" wrapText="1"/>
    </xf>
    <xf numFmtId="0" fontId="63" fillId="0" borderId="15" xfId="0" quotePrefix="1" applyFont="1" applyBorder="1" applyAlignment="1">
      <alignment horizontal="center" vertical="center" wrapText="1"/>
    </xf>
    <xf numFmtId="0" fontId="36" fillId="0" borderId="2"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6" xfId="0" applyFont="1" applyBorder="1" applyAlignment="1">
      <alignment horizontal="center" vertical="center" wrapText="1"/>
    </xf>
    <xf numFmtId="0" fontId="8" fillId="0" borderId="0" xfId="1" applyFont="1" applyAlignment="1"/>
    <xf numFmtId="0" fontId="5" fillId="0" borderId="0" xfId="1" applyFont="1" applyAlignment="1">
      <alignment horizontal="left"/>
    </xf>
    <xf numFmtId="0" fontId="5" fillId="2" borderId="1" xfId="1" quotePrefix="1" applyFont="1" applyFill="1" applyBorder="1" applyAlignment="1">
      <alignment horizontal="center" vertical="center" wrapText="1"/>
    </xf>
    <xf numFmtId="0" fontId="5" fillId="2" borderId="3" xfId="1" quotePrefix="1" applyFont="1" applyFill="1" applyBorder="1" applyAlignment="1">
      <alignment horizontal="center" vertical="center" wrapText="1"/>
    </xf>
    <xf numFmtId="0" fontId="5" fillId="2" borderId="5" xfId="1" quotePrefix="1" applyFont="1" applyFill="1" applyBorder="1" applyAlignment="1">
      <alignment horizontal="center" vertical="center" wrapText="1"/>
    </xf>
    <xf numFmtId="0" fontId="5" fillId="2" borderId="9" xfId="1" quotePrefix="1" applyFont="1" applyFill="1" applyBorder="1" applyAlignment="1">
      <alignment horizontal="center" vertical="center" wrapText="1"/>
    </xf>
    <xf numFmtId="0" fontId="5" fillId="2" borderId="6" xfId="1" quotePrefix="1" applyFont="1" applyFill="1" applyBorder="1" applyAlignment="1">
      <alignment horizontal="center" vertical="center" wrapText="1"/>
    </xf>
    <xf numFmtId="0" fontId="5" fillId="0" borderId="12" xfId="1" applyFont="1" applyBorder="1" applyAlignment="1">
      <alignment horizontal="left" vertical="center"/>
    </xf>
    <xf numFmtId="0" fontId="5" fillId="0" borderId="13" xfId="1" applyFont="1" applyBorder="1" applyAlignment="1">
      <alignment horizontal="left" vertical="center"/>
    </xf>
    <xf numFmtId="0" fontId="5" fillId="0" borderId="14" xfId="1" applyFont="1" applyBorder="1" applyAlignment="1">
      <alignment horizontal="left" vertical="center"/>
    </xf>
    <xf numFmtId="0" fontId="5" fillId="0" borderId="2" xfId="1" applyFont="1" applyBorder="1" applyAlignment="1">
      <alignment horizontal="left" vertical="center"/>
    </xf>
    <xf numFmtId="0" fontId="59" fillId="0" borderId="2" xfId="0" applyFont="1" applyBorder="1" applyAlignment="1">
      <alignment horizontal="center" vertical="top" wrapText="1"/>
    </xf>
    <xf numFmtId="0" fontId="47" fillId="0" borderId="0" xfId="0" applyFont="1" applyAlignment="1">
      <alignment horizontal="right"/>
    </xf>
    <xf numFmtId="0" fontId="0" fillId="0" borderId="5" xfId="0" applyBorder="1" applyAlignment="1">
      <alignment horizontal="center"/>
    </xf>
    <xf numFmtId="0" fontId="0" fillId="0" borderId="6" xfId="0" applyBorder="1" applyAlignment="1">
      <alignment horizontal="center"/>
    </xf>
    <xf numFmtId="0" fontId="36" fillId="0" borderId="2" xfId="0" applyFont="1" applyBorder="1" applyAlignment="1">
      <alignment horizontal="center" vertical="top" wrapText="1"/>
    </xf>
    <xf numFmtId="0" fontId="59" fillId="0" borderId="1" xfId="0" applyFont="1" applyBorder="1" applyAlignment="1">
      <alignment horizontal="center" vertical="top" wrapText="1"/>
    </xf>
    <xf numFmtId="0" fontId="59" fillId="0" borderId="10" xfId="0" applyFont="1" applyBorder="1" applyAlignment="1">
      <alignment horizontal="center" vertical="top" wrapText="1"/>
    </xf>
    <xf numFmtId="0" fontId="59" fillId="0" borderId="3" xfId="0" applyFont="1" applyBorder="1" applyAlignment="1">
      <alignment horizontal="center" vertical="top" wrapText="1"/>
    </xf>
    <xf numFmtId="0" fontId="19" fillId="0" borderId="0" xfId="0" applyFont="1" applyAlignment="1">
      <alignment horizontal="center" wrapText="1"/>
    </xf>
    <xf numFmtId="0" fontId="19" fillId="0" borderId="0" xfId="0" applyFont="1" applyAlignment="1">
      <alignment vertical="top" wrapText="1"/>
    </xf>
    <xf numFmtId="0" fontId="9" fillId="0" borderId="0" xfId="0" applyFont="1" applyAlignment="1">
      <alignment horizontal="right" vertical="top" wrapText="1"/>
    </xf>
    <xf numFmtId="0" fontId="8" fillId="0" borderId="0" xfId="0" applyFont="1" applyAlignment="1">
      <alignment horizontal="center" vertical="top" wrapText="1"/>
    </xf>
    <xf numFmtId="0" fontId="46" fillId="2" borderId="5" xfId="0" applyFont="1" applyFill="1" applyBorder="1" applyAlignment="1">
      <alignment horizontal="center" vertical="top" wrapText="1"/>
    </xf>
    <xf numFmtId="0" fontId="46" fillId="2" borderId="9" xfId="0" applyFont="1" applyFill="1" applyBorder="1" applyAlignment="1">
      <alignment horizontal="center" vertical="top" wrapText="1"/>
    </xf>
    <xf numFmtId="0" fontId="46" fillId="2" borderId="6" xfId="0" applyFont="1" applyFill="1" applyBorder="1" applyAlignment="1">
      <alignment horizontal="center" vertical="top" wrapText="1"/>
    </xf>
    <xf numFmtId="0" fontId="37" fillId="0" borderId="0" xfId="0" applyFont="1" applyBorder="1" applyAlignment="1">
      <alignment horizontal="center"/>
    </xf>
    <xf numFmtId="0" fontId="46" fillId="0" borderId="2" xfId="0" applyFont="1" applyBorder="1" applyAlignment="1">
      <alignment horizontal="center" vertical="top" wrapText="1"/>
    </xf>
    <xf numFmtId="0" fontId="20" fillId="2" borderId="7" xfId="0" applyFont="1" applyFill="1" applyBorder="1" applyAlignment="1">
      <alignment horizontal="right"/>
    </xf>
    <xf numFmtId="0" fontId="5" fillId="0" borderId="7" xfId="0" applyFont="1" applyBorder="1" applyAlignment="1">
      <alignment horizontal="right"/>
    </xf>
    <xf numFmtId="0" fontId="36" fillId="0" borderId="1" xfId="0" applyFont="1" applyBorder="1" applyAlignment="1">
      <alignment horizontal="center" vertical="top" wrapText="1"/>
    </xf>
    <xf numFmtId="0" fontId="36" fillId="0" borderId="3" xfId="0" applyFont="1" applyBorder="1" applyAlignment="1">
      <alignment horizontal="center" vertical="top" wrapText="1"/>
    </xf>
    <xf numFmtId="0" fontId="5" fillId="2" borderId="2" xfId="0" applyFont="1" applyFill="1" applyBorder="1" applyAlignment="1">
      <alignment horizontal="center" vertical="top" wrapText="1"/>
    </xf>
    <xf numFmtId="0" fontId="35" fillId="0" borderId="1"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3" xfId="0" applyFont="1" applyBorder="1" applyAlignment="1">
      <alignment horizontal="center" vertical="center" wrapText="1"/>
    </xf>
    <xf numFmtId="0" fontId="36" fillId="0" borderId="7" xfId="0" applyFont="1" applyBorder="1" applyAlignment="1">
      <alignment horizontal="right"/>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15" xfId="0" applyFont="1" applyBorder="1" applyAlignment="1">
      <alignment horizontal="center" vertical="center" wrapText="1"/>
    </xf>
    <xf numFmtId="0" fontId="5" fillId="0" borderId="5" xfId="2" applyFont="1" applyBorder="1" applyAlignment="1">
      <alignment horizontal="center"/>
    </xf>
    <xf numFmtId="0" fontId="5" fillId="0" borderId="6" xfId="2" applyFont="1" applyBorder="1" applyAlignment="1">
      <alignment horizontal="center"/>
    </xf>
    <xf numFmtId="0" fontId="5" fillId="0" borderId="2" xfId="2" applyFont="1" applyBorder="1" applyAlignment="1">
      <alignment horizontal="center" vertical="center" wrapText="1"/>
    </xf>
    <xf numFmtId="0" fontId="5" fillId="0" borderId="2" xfId="2" applyFont="1" applyBorder="1" applyAlignment="1">
      <alignment horizontal="center" vertical="top" wrapText="1"/>
    </xf>
    <xf numFmtId="0" fontId="0" fillId="0" borderId="2" xfId="0" applyBorder="1" applyAlignment="1">
      <alignment horizontal="center" vertical="top" wrapText="1"/>
    </xf>
    <xf numFmtId="0" fontId="9" fillId="0" borderId="0" xfId="2" applyFont="1" applyAlignment="1">
      <alignment horizontal="center"/>
    </xf>
    <xf numFmtId="0" fontId="11" fillId="0" borderId="0" xfId="2" applyFont="1" applyAlignment="1">
      <alignment horizontal="center"/>
    </xf>
    <xf numFmtId="0" fontId="5" fillId="0" borderId="5" xfId="2" applyFont="1" applyBorder="1" applyAlignment="1">
      <alignment horizontal="center" vertical="top"/>
    </xf>
    <xf numFmtId="0" fontId="5" fillId="0" borderId="9" xfId="2" applyFont="1" applyBorder="1" applyAlignment="1">
      <alignment horizontal="center" vertical="top"/>
    </xf>
    <xf numFmtId="0" fontId="0" fillId="0" borderId="0" xfId="0" applyAlignment="1">
      <alignment horizontal="left"/>
    </xf>
    <xf numFmtId="0" fontId="10" fillId="0" borderId="0" xfId="2" applyAlignment="1">
      <alignment horizontal="left"/>
    </xf>
    <xf numFmtId="0" fontId="5" fillId="0" borderId="1" xfId="2" applyFont="1" applyBorder="1" applyAlignment="1">
      <alignment horizontal="center" vertical="top" wrapText="1"/>
    </xf>
    <xf numFmtId="0" fontId="5" fillId="0" borderId="3" xfId="2" applyFont="1" applyBorder="1" applyAlignment="1">
      <alignment horizontal="center" vertical="top" wrapText="1"/>
    </xf>
    <xf numFmtId="0" fontId="9" fillId="0" borderId="5" xfId="2" applyFont="1" applyBorder="1" applyAlignment="1">
      <alignment horizontal="center" vertical="top"/>
    </xf>
    <xf numFmtId="0" fontId="9" fillId="0" borderId="9" xfId="2" applyFont="1" applyBorder="1" applyAlignment="1">
      <alignment horizontal="center" vertical="top"/>
    </xf>
    <xf numFmtId="0" fontId="9" fillId="0" borderId="16" xfId="2" applyFont="1" applyBorder="1" applyAlignment="1">
      <alignment horizontal="center" vertical="top"/>
    </xf>
    <xf numFmtId="0" fontId="7" fillId="0" borderId="0" xfId="2" applyFont="1" applyAlignment="1">
      <alignment horizontal="center"/>
    </xf>
    <xf numFmtId="0" fontId="5" fillId="0" borderId="2" xfId="0" applyFont="1" applyFill="1" applyBorder="1" applyAlignment="1">
      <alignment horizontal="center"/>
    </xf>
    <xf numFmtId="0" fontId="5" fillId="0" borderId="5" xfId="2" applyFont="1" applyBorder="1" applyAlignment="1">
      <alignment horizontal="center" vertical="top" wrapText="1"/>
    </xf>
    <xf numFmtId="0" fontId="5" fillId="0" borderId="9" xfId="2" applyFont="1" applyBorder="1" applyAlignment="1">
      <alignment horizontal="center" vertical="top" wrapText="1"/>
    </xf>
    <xf numFmtId="0" fontId="5" fillId="0" borderId="6" xfId="2" applyFont="1" applyBorder="1" applyAlignment="1">
      <alignment horizontal="center" vertical="top" wrapText="1"/>
    </xf>
    <xf numFmtId="0" fontId="33" fillId="0" borderId="0" xfId="0" applyFont="1" applyAlignment="1">
      <alignment horizontal="right"/>
    </xf>
    <xf numFmtId="0" fontId="36" fillId="0" borderId="0" xfId="0" applyFont="1" applyAlignment="1">
      <alignment horizontal="center"/>
    </xf>
    <xf numFmtId="0" fontId="10" fillId="0" borderId="2" xfId="0" applyFont="1" applyFill="1" applyBorder="1" applyAlignment="1">
      <alignment horizontal="center"/>
    </xf>
    <xf numFmtId="0" fontId="36" fillId="0" borderId="5" xfId="0" applyFont="1" applyBorder="1" applyAlignment="1">
      <alignment horizontal="center" vertical="top" wrapText="1"/>
    </xf>
    <xf numFmtId="0" fontId="36" fillId="0" borderId="9" xfId="0" applyFont="1" applyBorder="1" applyAlignment="1">
      <alignment horizontal="center" vertical="top" wrapText="1"/>
    </xf>
    <xf numFmtId="0" fontId="36" fillId="0" borderId="6" xfId="0" applyFont="1" applyBorder="1" applyAlignment="1">
      <alignment horizontal="center" vertical="top" wrapText="1"/>
    </xf>
    <xf numFmtId="0" fontId="5" fillId="0" borderId="0" xfId="1" applyFont="1" applyAlignment="1">
      <alignment horizontal="center"/>
    </xf>
    <xf numFmtId="0" fontId="18" fillId="0" borderId="0" xfId="1" applyFont="1" applyAlignment="1">
      <alignment horizontal="center"/>
    </xf>
    <xf numFmtId="0" fontId="36" fillId="0" borderId="10" xfId="0" applyFont="1" applyBorder="1" applyAlignment="1">
      <alignment horizontal="center" vertical="top" wrapText="1"/>
    </xf>
    <xf numFmtId="0" fontId="5" fillId="2" borderId="2" xfId="1" quotePrefix="1" applyFont="1" applyFill="1" applyBorder="1" applyAlignment="1">
      <alignment horizontal="center" vertical="center" wrapText="1"/>
    </xf>
    <xf numFmtId="0" fontId="20" fillId="0" borderId="0" xfId="1" applyFont="1" applyAlignment="1">
      <alignment horizontal="right"/>
    </xf>
    <xf numFmtId="0" fontId="5" fillId="2" borderId="2" xfId="1" applyFont="1" applyFill="1" applyBorder="1" applyAlignment="1">
      <alignment horizontal="center" vertical="center" wrapText="1"/>
    </xf>
    <xf numFmtId="0" fontId="49" fillId="0" borderId="0" xfId="0" applyFont="1" applyBorder="1" applyAlignment="1">
      <alignment horizontal="center" vertical="top"/>
    </xf>
    <xf numFmtId="0" fontId="5" fillId="0" borderId="7" xfId="0" applyFont="1" applyBorder="1" applyAlignment="1">
      <alignment horizontal="left"/>
    </xf>
    <xf numFmtId="0" fontId="50" fillId="0" borderId="12" xfId="0" applyFont="1" applyBorder="1" applyAlignment="1">
      <alignment horizontal="center" vertical="top" wrapText="1"/>
    </xf>
    <xf numFmtId="0" fontId="50" fillId="0" borderId="13" xfId="0" applyFont="1" applyBorder="1" applyAlignment="1">
      <alignment horizontal="center" vertical="top" wrapText="1"/>
    </xf>
    <xf numFmtId="0" fontId="50" fillId="0" borderId="14" xfId="0" applyFont="1" applyBorder="1" applyAlignment="1">
      <alignment horizontal="center" vertical="top" wrapText="1"/>
    </xf>
    <xf numFmtId="0" fontId="50" fillId="0" borderId="11" xfId="0" applyFont="1" applyBorder="1" applyAlignment="1">
      <alignment horizontal="center" vertical="top" wrapText="1"/>
    </xf>
    <xf numFmtId="0" fontId="50" fillId="0" borderId="0" xfId="0" applyFont="1" applyBorder="1" applyAlignment="1">
      <alignment horizontal="center" vertical="top" wrapText="1"/>
    </xf>
    <xf numFmtId="0" fontId="50" fillId="0" borderId="17" xfId="0" applyFont="1" applyBorder="1" applyAlignment="1">
      <alignment horizontal="center" vertical="top" wrapText="1"/>
    </xf>
    <xf numFmtId="0" fontId="53" fillId="0" borderId="0" xfId="0" applyFont="1" applyAlignment="1">
      <alignment horizontal="center" vertical="center"/>
    </xf>
    <xf numFmtId="0" fontId="53" fillId="0" borderId="0" xfId="0" applyFont="1" applyBorder="1" applyAlignment="1">
      <alignment horizontal="center" vertical="center"/>
    </xf>
    <xf numFmtId="0" fontId="44" fillId="0" borderId="0" xfId="0" applyFont="1" applyAlignment="1">
      <alignment horizontal="center" vertical="center" wrapText="1"/>
    </xf>
    <xf numFmtId="0" fontId="14" fillId="0" borderId="0" xfId="0" applyFont="1" applyAlignment="1">
      <alignment horizontal="center" vertical="top" wrapText="1"/>
    </xf>
    <xf numFmtId="0" fontId="15" fillId="0" borderId="0" xfId="0" applyFont="1" applyAlignment="1">
      <alignment horizontal="center" vertical="top" wrapText="1"/>
    </xf>
    <xf numFmtId="0" fontId="18" fillId="0" borderId="2" xfId="0" applyFont="1" applyBorder="1" applyAlignment="1">
      <alignment horizontal="center" vertical="top"/>
    </xf>
    <xf numFmtId="0" fontId="18" fillId="0" borderId="2" xfId="0" applyFont="1" applyBorder="1" applyAlignment="1">
      <alignment horizontal="center" vertical="top" wrapText="1"/>
    </xf>
    <xf numFmtId="0" fontId="18" fillId="0" borderId="10" xfId="0" applyFont="1" applyBorder="1" applyAlignment="1">
      <alignment horizontal="center" vertical="top" wrapText="1"/>
    </xf>
    <xf numFmtId="0" fontId="19" fillId="2" borderId="0" xfId="0" applyFont="1" applyFill="1" applyAlignment="1">
      <alignment horizontal="center" wrapText="1"/>
    </xf>
    <xf numFmtId="0" fontId="9" fillId="2" borderId="0" xfId="0" applyFont="1" applyFill="1" applyAlignment="1">
      <alignment horizontal="center"/>
    </xf>
    <xf numFmtId="0" fontId="7" fillId="2" borderId="0" xfId="0" applyFont="1" applyFill="1" applyAlignment="1">
      <alignment horizontal="center"/>
    </xf>
    <xf numFmtId="0" fontId="5" fillId="2" borderId="0" xfId="0" applyFont="1" applyFill="1" applyAlignment="1">
      <alignment horizontal="center"/>
    </xf>
    <xf numFmtId="0" fontId="10" fillId="2" borderId="0" xfId="0" applyFont="1" applyFill="1" applyAlignment="1">
      <alignment horizontal="center"/>
    </xf>
    <xf numFmtId="0" fontId="6" fillId="2" borderId="0" xfId="0" applyFont="1" applyFill="1" applyAlignment="1">
      <alignment horizontal="right"/>
    </xf>
    <xf numFmtId="0" fontId="5" fillId="2" borderId="0" xfId="0" applyFont="1" applyFill="1" applyBorder="1" applyAlignment="1">
      <alignment horizontal="right"/>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Alignment="1">
      <alignment horizontal="left"/>
    </xf>
    <xf numFmtId="0" fontId="5" fillId="2" borderId="1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1" fillId="2" borderId="0" xfId="0" applyFont="1" applyFill="1" applyAlignment="1">
      <alignment horizontal="center" wrapText="1"/>
    </xf>
    <xf numFmtId="0" fontId="10" fillId="2" borderId="5" xfId="0" applyFont="1" applyFill="1" applyBorder="1" applyAlignment="1">
      <alignment horizontal="center"/>
    </xf>
    <xf numFmtId="0" fontId="10" fillId="2" borderId="6" xfId="0" quotePrefix="1" applyFont="1" applyFill="1" applyBorder="1" applyAlignment="1">
      <alignment horizontal="center"/>
    </xf>
    <xf numFmtId="0" fontId="5" fillId="2" borderId="1" xfId="0" applyFont="1" applyFill="1" applyBorder="1" applyAlignment="1">
      <alignment horizontal="center" vertical="top" wrapText="1"/>
    </xf>
    <xf numFmtId="0" fontId="5" fillId="2" borderId="3" xfId="0" applyFont="1" applyFill="1" applyBorder="1" applyAlignment="1">
      <alignment horizontal="center" vertical="top" wrapText="1"/>
    </xf>
    <xf numFmtId="0" fontId="30" fillId="0" borderId="0" xfId="1" applyFont="1" applyAlignment="1">
      <alignment horizontal="center"/>
    </xf>
    <xf numFmtId="0" fontId="25" fillId="0" borderId="1" xfId="1" applyFont="1" applyBorder="1" applyAlignment="1">
      <alignment horizontal="center" vertical="top" wrapText="1"/>
    </xf>
    <xf numFmtId="0" fontId="25" fillId="0" borderId="3" xfId="1" applyFont="1" applyBorder="1" applyAlignment="1">
      <alignment horizontal="center" vertical="top" wrapText="1"/>
    </xf>
    <xf numFmtId="0" fontId="5" fillId="2" borderId="6" xfId="0" quotePrefix="1" applyFont="1" applyFill="1" applyBorder="1" applyAlignment="1">
      <alignment horizontal="center"/>
    </xf>
    <xf numFmtId="0" fontId="25" fillId="0" borderId="5" xfId="1" applyFont="1" applyBorder="1" applyAlignment="1">
      <alignment horizontal="center" vertical="top" wrapText="1"/>
    </xf>
    <xf numFmtId="0" fontId="25" fillId="0" borderId="9" xfId="1" applyFont="1" applyBorder="1" applyAlignment="1">
      <alignment horizontal="center" vertical="top" wrapText="1"/>
    </xf>
    <xf numFmtId="0" fontId="25" fillId="0" borderId="14" xfId="1" applyFont="1" applyBorder="1" applyAlignment="1">
      <alignment horizontal="center" vertical="top" wrapText="1"/>
    </xf>
    <xf numFmtId="0" fontId="25" fillId="0" borderId="2" xfId="1" applyFont="1" applyBorder="1" applyAlignment="1">
      <alignment horizontal="center" vertical="top" wrapText="1"/>
    </xf>
    <xf numFmtId="0" fontId="25" fillId="0" borderId="6" xfId="1" applyFont="1" applyBorder="1" applyAlignment="1">
      <alignment horizontal="center" vertical="top" wrapText="1"/>
    </xf>
    <xf numFmtId="0" fontId="21" fillId="0" borderId="2" xfId="1" applyFont="1" applyBorder="1" applyAlignment="1">
      <alignment horizontal="center" vertical="top" wrapText="1"/>
    </xf>
    <xf numFmtId="0" fontId="25" fillId="0" borderId="1" xfId="1" applyFont="1" applyBorder="1" applyAlignment="1">
      <alignment horizontal="center" vertical="center" wrapText="1"/>
    </xf>
    <xf numFmtId="0" fontId="25" fillId="0" borderId="3" xfId="1" applyFont="1" applyBorder="1" applyAlignment="1">
      <alignment horizontal="center" vertical="center" wrapText="1"/>
    </xf>
    <xf numFmtId="0" fontId="6" fillId="0" borderId="0" xfId="0" applyFont="1" applyAlignment="1">
      <alignment horizontal="left"/>
    </xf>
    <xf numFmtId="0" fontId="24" fillId="0" borderId="5" xfId="1" applyFont="1" applyBorder="1" applyAlignment="1">
      <alignment horizontal="center" vertical="center" wrapText="1"/>
    </xf>
    <xf numFmtId="0" fontId="24" fillId="0" borderId="9" xfId="1" applyFont="1" applyBorder="1" applyAlignment="1">
      <alignment horizontal="center" vertical="center" wrapText="1"/>
    </xf>
    <xf numFmtId="0" fontId="24" fillId="0" borderId="6" xfId="1" applyFont="1" applyBorder="1" applyAlignment="1">
      <alignment horizontal="center" vertical="center" wrapText="1"/>
    </xf>
    <xf numFmtId="0" fontId="24" fillId="0" borderId="2" xfId="1" applyFont="1" applyBorder="1" applyAlignment="1">
      <alignment horizontal="center" vertical="center" wrapText="1"/>
    </xf>
    <xf numFmtId="0" fontId="18" fillId="2" borderId="5" xfId="0" applyFont="1" applyFill="1" applyBorder="1" applyAlignment="1">
      <alignment horizontal="center"/>
    </xf>
    <xf numFmtId="0" fontId="18" fillId="2" borderId="6" xfId="0" quotePrefix="1" applyFont="1" applyFill="1" applyBorder="1" applyAlignment="1">
      <alignment horizontal="center"/>
    </xf>
    <xf numFmtId="0" fontId="9" fillId="0" borderId="2" xfId="0" applyFont="1" applyBorder="1" applyAlignment="1">
      <alignment horizontal="center" vertical="center" wrapText="1"/>
    </xf>
    <xf numFmtId="0" fontId="24" fillId="0" borderId="1" xfId="1" applyFont="1" applyBorder="1" applyAlignment="1">
      <alignment horizontal="center" vertical="center" wrapText="1"/>
    </xf>
    <xf numFmtId="0" fontId="24" fillId="0" borderId="3" xfId="1" applyFont="1" applyBorder="1" applyAlignment="1">
      <alignment horizontal="center" vertical="center" wrapText="1"/>
    </xf>
    <xf numFmtId="0" fontId="25" fillId="0" borderId="2"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9" xfId="1" applyFont="1" applyBorder="1" applyAlignment="1">
      <alignment horizontal="center" vertical="center" wrapText="1"/>
    </xf>
    <xf numFmtId="0" fontId="23" fillId="0" borderId="6" xfId="1" applyFont="1" applyBorder="1" applyAlignment="1">
      <alignment horizontal="center" vertical="center" wrapText="1"/>
    </xf>
    <xf numFmtId="0" fontId="26" fillId="0" borderId="0" xfId="1" applyFont="1" applyAlignment="1">
      <alignment horizontal="center"/>
    </xf>
    <xf numFmtId="0" fontId="23" fillId="0" borderId="2" xfId="1" applyFont="1" applyBorder="1" applyAlignment="1">
      <alignment horizontal="center" vertical="center" wrapText="1"/>
    </xf>
    <xf numFmtId="0" fontId="10" fillId="2" borderId="2" xfId="0" applyFont="1" applyFill="1" applyBorder="1" applyAlignment="1">
      <alignment horizontal="center"/>
    </xf>
    <xf numFmtId="0" fontId="10" fillId="2" borderId="2" xfId="0" quotePrefix="1" applyFont="1" applyFill="1" applyBorder="1" applyAlignment="1">
      <alignment horizontal="center"/>
    </xf>
    <xf numFmtId="0" fontId="15" fillId="0" borderId="0" xfId="0" applyFont="1" applyAlignment="1">
      <alignment horizontal="justify" vertical="top" wrapText="1"/>
    </xf>
    <xf numFmtId="0" fontId="10" fillId="0" borderId="0" xfId="0" applyFont="1" applyAlignment="1">
      <alignment horizontal="justify" vertical="top" wrapText="1"/>
    </xf>
    <xf numFmtId="0" fontId="0" fillId="0" borderId="0" xfId="0" applyAlignment="1">
      <alignment wrapText="1"/>
    </xf>
    <xf numFmtId="0" fontId="23" fillId="0" borderId="1" xfId="1" applyFont="1" applyBorder="1" applyAlignment="1">
      <alignment horizontal="center" vertical="center"/>
    </xf>
    <xf numFmtId="0" fontId="23" fillId="0" borderId="10" xfId="1" applyFont="1" applyBorder="1" applyAlignment="1">
      <alignment horizontal="center" vertical="center"/>
    </xf>
    <xf numFmtId="0" fontId="23" fillId="0" borderId="3" xfId="1" applyFont="1" applyBorder="1" applyAlignment="1">
      <alignment horizontal="center" vertical="center"/>
    </xf>
    <xf numFmtId="0" fontId="25" fillId="0" borderId="10" xfId="1" applyFont="1" applyBorder="1" applyAlignment="1">
      <alignment horizontal="center" vertical="center" wrapText="1"/>
    </xf>
    <xf numFmtId="0" fontId="25" fillId="0" borderId="12" xfId="1" applyFont="1" applyBorder="1" applyAlignment="1">
      <alignment horizontal="center" vertical="center" wrapText="1"/>
    </xf>
    <xf numFmtId="0" fontId="25" fillId="0" borderId="14" xfId="1" applyFont="1" applyBorder="1" applyAlignment="1">
      <alignment horizontal="center" vertical="center" wrapText="1"/>
    </xf>
    <xf numFmtId="0" fontId="25" fillId="0" borderId="11" xfId="1" applyFont="1" applyBorder="1" applyAlignment="1">
      <alignment horizontal="center" vertical="center" wrapText="1"/>
    </xf>
    <xf numFmtId="0" fontId="25" fillId="0" borderId="17" xfId="1" applyFont="1" applyBorder="1" applyAlignment="1">
      <alignment horizontal="center" vertical="center" wrapText="1"/>
    </xf>
    <xf numFmtId="0" fontId="20" fillId="0" borderId="1" xfId="3" applyFont="1" applyBorder="1" applyAlignment="1">
      <alignment horizontal="center" vertical="top" wrapText="1"/>
    </xf>
    <xf numFmtId="0" fontId="20" fillId="0" borderId="3" xfId="3" applyFont="1" applyBorder="1" applyAlignment="1">
      <alignment horizontal="center" vertical="top" wrapText="1"/>
    </xf>
    <xf numFmtId="0" fontId="11" fillId="0" borderId="5" xfId="3" applyFont="1" applyBorder="1" applyAlignment="1">
      <alignment horizontal="center" vertical="top" wrapText="1"/>
    </xf>
    <xf numFmtId="0" fontId="11" fillId="0" borderId="6" xfId="3" applyFont="1" applyBorder="1" applyAlignment="1">
      <alignment horizontal="center" vertical="top" wrapText="1"/>
    </xf>
    <xf numFmtId="0" fontId="6" fillId="0" borderId="0" xfId="3" applyFont="1" applyAlignment="1">
      <alignment horizontal="right"/>
    </xf>
    <xf numFmtId="0" fontId="7" fillId="0" borderId="0" xfId="3" applyFont="1" applyAlignment="1">
      <alignment horizontal="center"/>
    </xf>
    <xf numFmtId="0" fontId="8" fillId="0" borderId="0" xfId="3" applyFont="1" applyAlignment="1">
      <alignment horizontal="center"/>
    </xf>
    <xf numFmtId="0" fontId="5" fillId="0" borderId="0" xfId="3" applyFont="1" applyAlignment="1">
      <alignment horizontal="left"/>
    </xf>
    <xf numFmtId="0" fontId="20" fillId="0" borderId="5" xfId="3" applyFont="1" applyBorder="1" applyAlignment="1">
      <alignment horizontal="center" vertical="top" wrapText="1"/>
    </xf>
    <xf numFmtId="0" fontId="20" fillId="0" borderId="9" xfId="3" applyFont="1" applyBorder="1" applyAlignment="1">
      <alignment horizontal="center" vertical="top" wrapText="1"/>
    </xf>
    <xf numFmtId="0" fontId="20" fillId="0" borderId="6" xfId="3" applyFont="1" applyBorder="1" applyAlignment="1">
      <alignment horizontal="center" vertical="top" wrapText="1"/>
    </xf>
    <xf numFmtId="0" fontId="20" fillId="0" borderId="5" xfId="3" applyFont="1" applyBorder="1" applyAlignment="1">
      <alignment horizontal="center" vertical="top"/>
    </xf>
    <xf numFmtId="0" fontId="20" fillId="0" borderId="9" xfId="3" applyFont="1" applyBorder="1" applyAlignment="1">
      <alignment horizontal="center" vertical="top"/>
    </xf>
    <xf numFmtId="0" fontId="20" fillId="0" borderId="6" xfId="3" applyFont="1" applyBorder="1" applyAlignment="1">
      <alignment horizontal="center" vertical="top"/>
    </xf>
    <xf numFmtId="0" fontId="20" fillId="0" borderId="12" xfId="3" applyFont="1" applyBorder="1" applyAlignment="1">
      <alignment horizontal="center" vertical="top" wrapText="1"/>
    </xf>
    <xf numFmtId="0" fontId="20" fillId="0" borderId="13" xfId="3" applyFont="1" applyBorder="1" applyAlignment="1">
      <alignment horizontal="center" vertical="top" wrapText="1"/>
    </xf>
    <xf numFmtId="0" fontId="20" fillId="0" borderId="14" xfId="3" applyFont="1" applyBorder="1" applyAlignment="1">
      <alignment horizontal="center" vertical="top" wrapText="1"/>
    </xf>
    <xf numFmtId="0" fontId="20" fillId="0" borderId="8" xfId="3" applyFont="1" applyBorder="1" applyAlignment="1">
      <alignment horizontal="center" vertical="top" wrapText="1"/>
    </xf>
    <xf numFmtId="0" fontId="20" fillId="0" borderId="7" xfId="3" applyFont="1" applyBorder="1" applyAlignment="1">
      <alignment horizontal="center" vertical="top" wrapText="1"/>
    </xf>
    <xf numFmtId="0" fontId="20" fillId="0" borderId="15" xfId="3" applyFont="1" applyBorder="1" applyAlignment="1">
      <alignment horizontal="center" vertical="top" wrapText="1"/>
    </xf>
    <xf numFmtId="0" fontId="9" fillId="0" borderId="0" xfId="3" applyFont="1" applyAlignment="1">
      <alignment horizontal="center"/>
    </xf>
    <xf numFmtId="0" fontId="20" fillId="0" borderId="7" xfId="3" applyFont="1" applyBorder="1" applyAlignment="1">
      <alignment horizontal="center"/>
    </xf>
    <xf numFmtId="0" fontId="5" fillId="0" borderId="0" xfId="2" applyFont="1" applyAlignment="1">
      <alignment horizontal="center"/>
    </xf>
    <xf numFmtId="0" fontId="15" fillId="0" borderId="0" xfId="2" applyFont="1" applyAlignment="1">
      <alignment horizontal="center"/>
    </xf>
    <xf numFmtId="0" fontId="5" fillId="0" borderId="0" xfId="2" applyFont="1" applyAlignment="1">
      <alignment horizontal="left"/>
    </xf>
    <xf numFmtId="0" fontId="20" fillId="0" borderId="0" xfId="2" applyFont="1" applyBorder="1" applyAlignment="1">
      <alignment horizontal="right"/>
    </xf>
    <xf numFmtId="0" fontId="8" fillId="0" borderId="0" xfId="2" applyFont="1" applyAlignment="1">
      <alignment horizontal="center" wrapText="1"/>
    </xf>
    <xf numFmtId="0" fontId="5" fillId="0" borderId="2" xfId="2" applyFont="1" applyBorder="1" applyAlignment="1">
      <alignment horizontal="center"/>
    </xf>
    <xf numFmtId="0" fontId="10" fillId="0" borderId="0" xfId="2" applyFont="1"/>
    <xf numFmtId="1" fontId="5" fillId="0" borderId="0" xfId="0" applyNumberFormat="1" applyFont="1"/>
  </cellXfs>
  <cellStyles count="6">
    <cellStyle name="Normal" xfId="0" builtinId="0"/>
    <cellStyle name="Normal 2" xfId="1"/>
    <cellStyle name="Normal 2 2" xfId="5"/>
    <cellStyle name="Normal 3" xfId="2"/>
    <cellStyle name="Normal 3 2" xfId="3"/>
    <cellStyle name="Normal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oneCellAnchor>
    <xdr:from>
      <xdr:col>0</xdr:col>
      <xdr:colOff>82550</xdr:colOff>
      <xdr:row>2</xdr:row>
      <xdr:rowOff>151261</xdr:rowOff>
    </xdr:from>
    <xdr:ext cx="9271663" cy="4551367"/>
    <xdr:sp macro="" textlink="">
      <xdr:nvSpPr>
        <xdr:cNvPr id="2" name="Rectangle 1"/>
        <xdr:cNvSpPr/>
      </xdr:nvSpPr>
      <xdr:spPr>
        <a:xfrm>
          <a:off x="82550" y="488446"/>
          <a:ext cx="9263856" cy="4531229"/>
        </a:xfrm>
        <a:prstGeom prst="rect">
          <a:avLst/>
        </a:prstGeom>
        <a:noFill/>
      </xdr:spPr>
      <xdr:txBody>
        <a:bodyPr wrap="square" lIns="91440" tIns="45720" rIns="91440" bIns="45720">
          <a:noAutofit/>
        </a:bodyPr>
        <a:lstStyle/>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Annual Work Plan &amp; Budget</a:t>
          </a:r>
        </a:p>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2018-19</a:t>
          </a: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51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State:-</a:t>
          </a: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BIHAR</a:t>
          </a:r>
        </a:p>
        <a:p>
          <a:pPr algn="ctr">
            <a:lnSpc>
              <a:spcPts val="5100"/>
            </a:lnSpc>
          </a:pPr>
          <a:endPar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55059</xdr:rowOff>
    </xdr:from>
    <xdr:ext cx="5588000" cy="2628220"/>
    <xdr:sp macro="" textlink="">
      <xdr:nvSpPr>
        <xdr:cNvPr id="2" name="Rectangle 1"/>
        <xdr:cNvSpPr/>
      </xdr:nvSpPr>
      <xdr:spPr>
        <a:xfrm>
          <a:off x="0" y="531309"/>
          <a:ext cx="5588000" cy="2628220"/>
        </a:xfrm>
        <a:prstGeom prst="rect">
          <a:avLst/>
        </a:prstGeom>
        <a:noFill/>
      </xdr:spPr>
      <xdr:txBody>
        <a:bodyPr wrap="squar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Performance during </a:t>
          </a:r>
        </a:p>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2017-18</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
  <sheetViews>
    <sheetView view="pageBreakPreview" topLeftCell="A26" zoomScale="90" zoomScaleSheetLayoutView="90" workbookViewId="0">
      <selection activeCell="I55" sqref="I55:K58"/>
    </sheetView>
  </sheetViews>
  <sheetFormatPr defaultRowHeight="12.75"/>
  <cols>
    <col min="15" max="15" width="12.42578125" customWidth="1"/>
  </cols>
  <sheetData/>
  <printOptions horizontalCentered="1"/>
  <pageMargins left="0.70866141732283472" right="0.70866141732283472" top="0.23622047244094491" bottom="0" header="0.31496062992125984" footer="0.31496062992125984"/>
  <pageSetup paperSize="9" scale="95" orientation="landscape"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R60"/>
  <sheetViews>
    <sheetView topLeftCell="A43" zoomScaleSheetLayoutView="80" workbookViewId="0">
      <selection activeCell="I55" sqref="I55:K58"/>
    </sheetView>
  </sheetViews>
  <sheetFormatPr defaultRowHeight="12.75"/>
  <cols>
    <col min="1" max="1" width="7.42578125" customWidth="1"/>
    <col min="2" max="2" width="15" customWidth="1"/>
    <col min="3" max="3" width="10" customWidth="1"/>
    <col min="4" max="4" width="10.5703125" customWidth="1"/>
    <col min="5" max="5" width="10.7109375" customWidth="1"/>
    <col min="6" max="6" width="9.85546875" customWidth="1"/>
    <col min="7" max="7" width="8.85546875" customWidth="1"/>
    <col min="8" max="8" width="10" customWidth="1"/>
    <col min="9" max="9" width="8.42578125" customWidth="1"/>
    <col min="10" max="10" width="10.140625" customWidth="1"/>
    <col min="11" max="11" width="11.85546875" customWidth="1"/>
    <col min="12" max="12" width="9.42578125" customWidth="1"/>
    <col min="13" max="13" width="12" customWidth="1"/>
    <col min="14" max="14" width="19.7109375" customWidth="1"/>
  </cols>
  <sheetData>
    <row r="1" spans="1:18" ht="12.75" customHeight="1">
      <c r="D1" s="671"/>
      <c r="E1" s="671"/>
      <c r="F1" s="671"/>
      <c r="G1" s="671"/>
      <c r="H1" s="671"/>
      <c r="I1" s="671"/>
      <c r="J1" s="671"/>
      <c r="M1" s="294" t="s">
        <v>259</v>
      </c>
    </row>
    <row r="2" spans="1:18" ht="15">
      <c r="A2" s="732" t="s">
        <v>0</v>
      </c>
      <c r="B2" s="732"/>
      <c r="C2" s="732"/>
      <c r="D2" s="732"/>
      <c r="E2" s="732"/>
      <c r="F2" s="732"/>
      <c r="G2" s="732"/>
      <c r="H2" s="732"/>
      <c r="I2" s="732"/>
      <c r="J2" s="732"/>
      <c r="K2" s="732"/>
      <c r="L2" s="732"/>
      <c r="M2" s="732"/>
      <c r="N2" s="732"/>
    </row>
    <row r="3" spans="1:18" ht="20.25">
      <c r="A3" s="668" t="s">
        <v>652</v>
      </c>
      <c r="B3" s="668"/>
      <c r="C3" s="668"/>
      <c r="D3" s="668"/>
      <c r="E3" s="668"/>
      <c r="F3" s="668"/>
      <c r="G3" s="668"/>
      <c r="H3" s="668"/>
      <c r="I3" s="668"/>
      <c r="J3" s="668"/>
      <c r="K3" s="668"/>
      <c r="L3" s="668"/>
      <c r="M3" s="668"/>
      <c r="N3" s="668"/>
    </row>
    <row r="4" spans="1:18" ht="11.25" customHeight="1"/>
    <row r="5" spans="1:18" ht="15.75">
      <c r="A5" s="669" t="s">
        <v>659</v>
      </c>
      <c r="B5" s="669"/>
      <c r="C5" s="669"/>
      <c r="D5" s="669"/>
      <c r="E5" s="669"/>
      <c r="F5" s="669"/>
      <c r="G5" s="669"/>
      <c r="H5" s="669"/>
      <c r="I5" s="669"/>
      <c r="J5" s="669"/>
      <c r="K5" s="669"/>
      <c r="L5" s="669"/>
      <c r="M5" s="669"/>
      <c r="N5" s="669"/>
    </row>
    <row r="7" spans="1:18">
      <c r="A7" s="670" t="s">
        <v>832</v>
      </c>
      <c r="B7" s="670"/>
      <c r="L7" s="728" t="s">
        <v>978</v>
      </c>
      <c r="M7" s="728"/>
      <c r="N7" s="728"/>
      <c r="O7" s="97"/>
    </row>
    <row r="8" spans="1:18" ht="15.75" customHeight="1">
      <c r="A8" s="733" t="s">
        <v>2</v>
      </c>
      <c r="B8" s="733" t="s">
        <v>3</v>
      </c>
      <c r="C8" s="635" t="s">
        <v>4</v>
      </c>
      <c r="D8" s="635"/>
      <c r="E8" s="635"/>
      <c r="F8" s="637"/>
      <c r="G8" s="637"/>
      <c r="H8" s="635" t="s">
        <v>95</v>
      </c>
      <c r="I8" s="635"/>
      <c r="J8" s="635"/>
      <c r="K8" s="635"/>
      <c r="L8" s="635"/>
      <c r="M8" s="729" t="s">
        <v>130</v>
      </c>
      <c r="N8" s="658" t="s">
        <v>131</v>
      </c>
    </row>
    <row r="9" spans="1:18" ht="51">
      <c r="A9" s="734"/>
      <c r="B9" s="734"/>
      <c r="C9" s="288" t="s">
        <v>5</v>
      </c>
      <c r="D9" s="288" t="s">
        <v>6</v>
      </c>
      <c r="E9" s="288" t="s">
        <v>366</v>
      </c>
      <c r="F9" s="288" t="s">
        <v>93</v>
      </c>
      <c r="G9" s="288" t="s">
        <v>113</v>
      </c>
      <c r="H9" s="288" t="s">
        <v>5</v>
      </c>
      <c r="I9" s="288" t="s">
        <v>6</v>
      </c>
      <c r="J9" s="288" t="s">
        <v>366</v>
      </c>
      <c r="K9" s="287" t="s">
        <v>93</v>
      </c>
      <c r="L9" s="287" t="s">
        <v>114</v>
      </c>
      <c r="M9" s="730"/>
      <c r="N9" s="658"/>
      <c r="R9" s="11"/>
    </row>
    <row r="10" spans="1:18" s="13" customFormat="1">
      <c r="A10" s="288">
        <v>1</v>
      </c>
      <c r="B10" s="288">
        <v>2</v>
      </c>
      <c r="C10" s="288">
        <v>3</v>
      </c>
      <c r="D10" s="288">
        <v>4</v>
      </c>
      <c r="E10" s="288">
        <v>5</v>
      </c>
      <c r="F10" s="288">
        <v>6</v>
      </c>
      <c r="G10" s="288">
        <v>7</v>
      </c>
      <c r="H10" s="288">
        <v>8</v>
      </c>
      <c r="I10" s="288">
        <v>9</v>
      </c>
      <c r="J10" s="293">
        <v>10</v>
      </c>
      <c r="K10" s="346">
        <v>11</v>
      </c>
      <c r="L10" s="96">
        <v>12</v>
      </c>
      <c r="M10" s="96">
        <v>13</v>
      </c>
      <c r="N10" s="346">
        <v>14</v>
      </c>
    </row>
    <row r="11" spans="1:18" s="13" customFormat="1" ht="15" customHeight="1">
      <c r="A11" s="450">
        <v>1</v>
      </c>
      <c r="B11" s="443" t="s">
        <v>792</v>
      </c>
      <c r="C11" s="31">
        <v>24</v>
      </c>
      <c r="D11" s="31">
        <v>0</v>
      </c>
      <c r="E11" s="31">
        <v>0</v>
      </c>
      <c r="F11" s="31">
        <v>0</v>
      </c>
      <c r="G11" s="32">
        <f>SUM(C11:F11)</f>
        <v>24</v>
      </c>
      <c r="H11" s="31">
        <v>20</v>
      </c>
      <c r="I11" s="31">
        <v>0</v>
      </c>
      <c r="J11" s="31">
        <v>0</v>
      </c>
      <c r="K11" s="347">
        <v>0</v>
      </c>
      <c r="L11" s="348">
        <f>SUM(H11:K11)</f>
        <v>20</v>
      </c>
      <c r="M11" s="24">
        <f>G11-L11</f>
        <v>4</v>
      </c>
      <c r="N11" s="559" t="s">
        <v>975</v>
      </c>
    </row>
    <row r="12" spans="1:18" s="13" customFormat="1" ht="15" customHeight="1">
      <c r="A12" s="450">
        <v>2</v>
      </c>
      <c r="B12" s="443" t="s">
        <v>793</v>
      </c>
      <c r="C12" s="31">
        <v>9</v>
      </c>
      <c r="D12" s="31">
        <v>0</v>
      </c>
      <c r="E12" s="31">
        <v>0</v>
      </c>
      <c r="F12" s="31">
        <v>0</v>
      </c>
      <c r="G12" s="32">
        <f t="shared" ref="G12:G48" si="0">SUM(C12:F12)</f>
        <v>9</v>
      </c>
      <c r="H12" s="31">
        <v>9</v>
      </c>
      <c r="I12" s="31">
        <v>0</v>
      </c>
      <c r="J12" s="31">
        <v>0</v>
      </c>
      <c r="K12" s="347">
        <v>0</v>
      </c>
      <c r="L12" s="348">
        <f t="shared" ref="L12:L48" si="1">SUM(H12:K12)</f>
        <v>9</v>
      </c>
      <c r="M12" s="24">
        <f t="shared" ref="M12:M49" si="2">G12-L12</f>
        <v>0</v>
      </c>
      <c r="N12" s="560"/>
    </row>
    <row r="13" spans="1:18" s="13" customFormat="1" ht="15" customHeight="1">
      <c r="A13" s="450">
        <v>3</v>
      </c>
      <c r="B13" s="443" t="s">
        <v>794</v>
      </c>
      <c r="C13" s="31">
        <v>8</v>
      </c>
      <c r="D13" s="31">
        <v>1</v>
      </c>
      <c r="E13" s="31">
        <v>0</v>
      </c>
      <c r="F13" s="31">
        <v>0</v>
      </c>
      <c r="G13" s="32">
        <f t="shared" si="0"/>
        <v>9</v>
      </c>
      <c r="H13" s="31">
        <v>0</v>
      </c>
      <c r="I13" s="31">
        <v>1</v>
      </c>
      <c r="J13" s="31">
        <v>0</v>
      </c>
      <c r="K13" s="347">
        <v>0</v>
      </c>
      <c r="L13" s="348">
        <f t="shared" si="1"/>
        <v>1</v>
      </c>
      <c r="M13" s="24">
        <f t="shared" si="2"/>
        <v>8</v>
      </c>
      <c r="N13" s="559" t="s">
        <v>975</v>
      </c>
    </row>
    <row r="14" spans="1:18" s="13" customFormat="1" ht="15" customHeight="1">
      <c r="A14" s="450">
        <v>4</v>
      </c>
      <c r="B14" s="443" t="s">
        <v>795</v>
      </c>
      <c r="C14" s="31">
        <v>14</v>
      </c>
      <c r="D14" s="31">
        <v>9</v>
      </c>
      <c r="E14" s="31">
        <v>0</v>
      </c>
      <c r="F14" s="31">
        <v>0</v>
      </c>
      <c r="G14" s="32">
        <f t="shared" si="0"/>
        <v>23</v>
      </c>
      <c r="H14" s="31">
        <v>15</v>
      </c>
      <c r="I14" s="31">
        <v>8</v>
      </c>
      <c r="J14" s="31">
        <v>0</v>
      </c>
      <c r="K14" s="347">
        <v>0</v>
      </c>
      <c r="L14" s="348">
        <f t="shared" si="1"/>
        <v>23</v>
      </c>
      <c r="M14" s="24">
        <f t="shared" si="2"/>
        <v>0</v>
      </c>
      <c r="N14" s="560"/>
    </row>
    <row r="15" spans="1:18" s="13" customFormat="1" ht="15" customHeight="1">
      <c r="A15" s="450">
        <v>5</v>
      </c>
      <c r="B15" s="443" t="s">
        <v>796</v>
      </c>
      <c r="C15" s="31">
        <v>12</v>
      </c>
      <c r="D15" s="31">
        <v>1</v>
      </c>
      <c r="E15" s="31">
        <v>0</v>
      </c>
      <c r="F15" s="31">
        <v>0</v>
      </c>
      <c r="G15" s="32">
        <f t="shared" si="0"/>
        <v>13</v>
      </c>
      <c r="H15" s="31">
        <v>12</v>
      </c>
      <c r="I15" s="31">
        <v>1</v>
      </c>
      <c r="J15" s="31">
        <v>0</v>
      </c>
      <c r="K15" s="347">
        <v>0</v>
      </c>
      <c r="L15" s="348">
        <f t="shared" si="1"/>
        <v>13</v>
      </c>
      <c r="M15" s="24">
        <f t="shared" si="2"/>
        <v>0</v>
      </c>
      <c r="N15" s="560"/>
    </row>
    <row r="16" spans="1:18" s="13" customFormat="1" ht="15" customHeight="1">
      <c r="A16" s="450">
        <v>6</v>
      </c>
      <c r="B16" s="443" t="s">
        <v>797</v>
      </c>
      <c r="C16" s="31">
        <v>8</v>
      </c>
      <c r="D16" s="31">
        <v>0</v>
      </c>
      <c r="E16" s="31">
        <v>0</v>
      </c>
      <c r="F16" s="31">
        <v>0</v>
      </c>
      <c r="G16" s="32">
        <f t="shared" si="0"/>
        <v>8</v>
      </c>
      <c r="H16" s="31">
        <v>8</v>
      </c>
      <c r="I16" s="31">
        <v>0</v>
      </c>
      <c r="J16" s="31">
        <v>0</v>
      </c>
      <c r="K16" s="347">
        <v>0</v>
      </c>
      <c r="L16" s="348">
        <f t="shared" si="1"/>
        <v>8</v>
      </c>
      <c r="M16" s="24">
        <f t="shared" si="2"/>
        <v>0</v>
      </c>
      <c r="N16" s="560"/>
    </row>
    <row r="17" spans="1:14" s="13" customFormat="1" ht="15" customHeight="1">
      <c r="A17" s="450">
        <v>7</v>
      </c>
      <c r="B17" s="443" t="s">
        <v>798</v>
      </c>
      <c r="C17" s="31">
        <v>14</v>
      </c>
      <c r="D17" s="31">
        <v>0</v>
      </c>
      <c r="E17" s="31">
        <v>0</v>
      </c>
      <c r="F17" s="31">
        <v>0</v>
      </c>
      <c r="G17" s="32">
        <f t="shared" si="0"/>
        <v>14</v>
      </c>
      <c r="H17" s="31">
        <v>13</v>
      </c>
      <c r="I17" s="31">
        <v>0</v>
      </c>
      <c r="J17" s="31">
        <v>0</v>
      </c>
      <c r="K17" s="347">
        <v>0</v>
      </c>
      <c r="L17" s="348">
        <f t="shared" si="1"/>
        <v>13</v>
      </c>
      <c r="M17" s="24">
        <f t="shared" si="2"/>
        <v>1</v>
      </c>
      <c r="N17" s="559" t="s">
        <v>975</v>
      </c>
    </row>
    <row r="18" spans="1:14" s="13" customFormat="1" ht="15" customHeight="1">
      <c r="A18" s="450">
        <v>8</v>
      </c>
      <c r="B18" s="443" t="s">
        <v>799</v>
      </c>
      <c r="C18" s="31">
        <v>7</v>
      </c>
      <c r="D18" s="31">
        <v>0</v>
      </c>
      <c r="E18" s="31">
        <v>0</v>
      </c>
      <c r="F18" s="31">
        <v>0</v>
      </c>
      <c r="G18" s="32">
        <f t="shared" si="0"/>
        <v>7</v>
      </c>
      <c r="H18" s="31">
        <v>7</v>
      </c>
      <c r="I18" s="31">
        <v>0</v>
      </c>
      <c r="J18" s="31">
        <v>0</v>
      </c>
      <c r="K18" s="347">
        <v>0</v>
      </c>
      <c r="L18" s="348">
        <f t="shared" si="1"/>
        <v>7</v>
      </c>
      <c r="M18" s="24">
        <f t="shared" si="2"/>
        <v>0</v>
      </c>
      <c r="N18" s="560"/>
    </row>
    <row r="19" spans="1:14" s="13" customFormat="1" ht="15" customHeight="1">
      <c r="A19" s="450">
        <v>9</v>
      </c>
      <c r="B19" s="443" t="s">
        <v>800</v>
      </c>
      <c r="C19" s="31">
        <v>4</v>
      </c>
      <c r="D19" s="31">
        <v>0</v>
      </c>
      <c r="E19" s="31">
        <v>0</v>
      </c>
      <c r="F19" s="31">
        <v>0</v>
      </c>
      <c r="G19" s="32">
        <f t="shared" si="0"/>
        <v>4</v>
      </c>
      <c r="H19" s="31">
        <v>4</v>
      </c>
      <c r="I19" s="31">
        <v>0</v>
      </c>
      <c r="J19" s="31">
        <v>0</v>
      </c>
      <c r="K19" s="347">
        <v>0</v>
      </c>
      <c r="L19" s="348">
        <f t="shared" si="1"/>
        <v>4</v>
      </c>
      <c r="M19" s="24">
        <f t="shared" si="2"/>
        <v>0</v>
      </c>
      <c r="N19" s="560"/>
    </row>
    <row r="20" spans="1:14" s="13" customFormat="1" ht="15" customHeight="1">
      <c r="A20" s="450">
        <v>10</v>
      </c>
      <c r="B20" s="443" t="s">
        <v>801</v>
      </c>
      <c r="C20" s="31">
        <v>3</v>
      </c>
      <c r="D20" s="31">
        <v>0</v>
      </c>
      <c r="E20" s="31">
        <v>0</v>
      </c>
      <c r="F20" s="31">
        <v>0</v>
      </c>
      <c r="G20" s="32">
        <f t="shared" si="0"/>
        <v>3</v>
      </c>
      <c r="H20" s="31">
        <v>3</v>
      </c>
      <c r="I20" s="31">
        <v>0</v>
      </c>
      <c r="J20" s="31">
        <v>0</v>
      </c>
      <c r="K20" s="347">
        <v>0</v>
      </c>
      <c r="L20" s="348">
        <f t="shared" si="1"/>
        <v>3</v>
      </c>
      <c r="M20" s="24">
        <f t="shared" si="2"/>
        <v>0</v>
      </c>
      <c r="N20" s="560"/>
    </row>
    <row r="21" spans="1:14" s="13" customFormat="1" ht="15" customHeight="1">
      <c r="A21" s="450">
        <v>11</v>
      </c>
      <c r="B21" s="443" t="s">
        <v>802</v>
      </c>
      <c r="C21" s="31">
        <v>15</v>
      </c>
      <c r="D21" s="31">
        <v>0</v>
      </c>
      <c r="E21" s="31">
        <v>0</v>
      </c>
      <c r="F21" s="31">
        <v>0</v>
      </c>
      <c r="G21" s="32">
        <f t="shared" si="0"/>
        <v>15</v>
      </c>
      <c r="H21" s="31">
        <v>14</v>
      </c>
      <c r="I21" s="31">
        <v>0</v>
      </c>
      <c r="J21" s="31">
        <v>0</v>
      </c>
      <c r="K21" s="347">
        <v>0</v>
      </c>
      <c r="L21" s="348">
        <f t="shared" si="1"/>
        <v>14</v>
      </c>
      <c r="M21" s="24">
        <f t="shared" si="2"/>
        <v>1</v>
      </c>
      <c r="N21" s="559" t="s">
        <v>975</v>
      </c>
    </row>
    <row r="22" spans="1:14" s="13" customFormat="1" ht="15" customHeight="1">
      <c r="A22" s="450">
        <v>12</v>
      </c>
      <c r="B22" s="443" t="s">
        <v>803</v>
      </c>
      <c r="C22" s="31">
        <v>26</v>
      </c>
      <c r="D22" s="31">
        <v>0</v>
      </c>
      <c r="E22" s="31">
        <v>0</v>
      </c>
      <c r="F22" s="31">
        <v>0</v>
      </c>
      <c r="G22" s="32">
        <f t="shared" si="0"/>
        <v>26</v>
      </c>
      <c r="H22" s="31">
        <v>26</v>
      </c>
      <c r="I22" s="31">
        <v>0</v>
      </c>
      <c r="J22" s="31">
        <v>0</v>
      </c>
      <c r="K22" s="347">
        <v>0</v>
      </c>
      <c r="L22" s="348">
        <f t="shared" si="1"/>
        <v>26</v>
      </c>
      <c r="M22" s="24">
        <f t="shared" si="2"/>
        <v>0</v>
      </c>
      <c r="N22" s="560"/>
    </row>
    <row r="23" spans="1:14" s="13" customFormat="1" ht="15" customHeight="1">
      <c r="A23" s="450">
        <v>13</v>
      </c>
      <c r="B23" s="443" t="s">
        <v>804</v>
      </c>
      <c r="C23" s="31">
        <v>17</v>
      </c>
      <c r="D23" s="31">
        <v>3</v>
      </c>
      <c r="E23" s="31">
        <v>0</v>
      </c>
      <c r="F23" s="31">
        <v>0</v>
      </c>
      <c r="G23" s="32">
        <f t="shared" si="0"/>
        <v>20</v>
      </c>
      <c r="H23" s="31">
        <v>17</v>
      </c>
      <c r="I23" s="31">
        <v>3</v>
      </c>
      <c r="J23" s="31">
        <v>0</v>
      </c>
      <c r="K23" s="347">
        <v>0</v>
      </c>
      <c r="L23" s="348">
        <f t="shared" si="1"/>
        <v>20</v>
      </c>
      <c r="M23" s="24">
        <f t="shared" si="2"/>
        <v>0</v>
      </c>
      <c r="N23" s="560"/>
    </row>
    <row r="24" spans="1:14" s="13" customFormat="1" ht="15" customHeight="1">
      <c r="A24" s="450">
        <v>14</v>
      </c>
      <c r="B24" s="443" t="s">
        <v>805</v>
      </c>
      <c r="C24" s="31">
        <v>5</v>
      </c>
      <c r="D24" s="31">
        <v>2</v>
      </c>
      <c r="E24" s="31">
        <v>0</v>
      </c>
      <c r="F24" s="31">
        <v>0</v>
      </c>
      <c r="G24" s="32">
        <f t="shared" si="0"/>
        <v>7</v>
      </c>
      <c r="H24" s="31">
        <v>4</v>
      </c>
      <c r="I24" s="31">
        <v>2</v>
      </c>
      <c r="J24" s="31">
        <v>0</v>
      </c>
      <c r="K24" s="347">
        <v>0</v>
      </c>
      <c r="L24" s="348">
        <f t="shared" si="1"/>
        <v>6</v>
      </c>
      <c r="M24" s="24">
        <f t="shared" si="2"/>
        <v>1</v>
      </c>
      <c r="N24" s="559" t="s">
        <v>975</v>
      </c>
    </row>
    <row r="25" spans="1:14" s="13" customFormat="1" ht="15" customHeight="1">
      <c r="A25" s="450">
        <v>15</v>
      </c>
      <c r="B25" s="443" t="s">
        <v>806</v>
      </c>
      <c r="C25" s="31">
        <v>6</v>
      </c>
      <c r="D25" s="31">
        <v>0</v>
      </c>
      <c r="E25" s="31">
        <v>0</v>
      </c>
      <c r="F25" s="31">
        <v>0</v>
      </c>
      <c r="G25" s="32">
        <f t="shared" si="0"/>
        <v>6</v>
      </c>
      <c r="H25" s="31">
        <v>5</v>
      </c>
      <c r="I25" s="31">
        <v>0</v>
      </c>
      <c r="J25" s="31">
        <v>0</v>
      </c>
      <c r="K25" s="347">
        <v>0</v>
      </c>
      <c r="L25" s="348">
        <f t="shared" si="1"/>
        <v>5</v>
      </c>
      <c r="M25" s="24">
        <f t="shared" si="2"/>
        <v>1</v>
      </c>
      <c r="N25" s="559" t="s">
        <v>975</v>
      </c>
    </row>
    <row r="26" spans="1:14" s="13" customFormat="1" ht="15" customHeight="1">
      <c r="A26" s="450">
        <v>16</v>
      </c>
      <c r="B26" s="443" t="s">
        <v>807</v>
      </c>
      <c r="C26" s="31">
        <v>7</v>
      </c>
      <c r="D26" s="31">
        <v>1</v>
      </c>
      <c r="E26" s="31">
        <v>0</v>
      </c>
      <c r="F26" s="31">
        <v>0</v>
      </c>
      <c r="G26" s="32">
        <f t="shared" si="0"/>
        <v>8</v>
      </c>
      <c r="H26" s="31">
        <v>8</v>
      </c>
      <c r="I26" s="31">
        <v>0</v>
      </c>
      <c r="J26" s="31">
        <v>0</v>
      </c>
      <c r="K26" s="347">
        <v>0</v>
      </c>
      <c r="L26" s="348">
        <f t="shared" si="1"/>
        <v>8</v>
      </c>
      <c r="M26" s="24">
        <f t="shared" si="2"/>
        <v>0</v>
      </c>
      <c r="N26" s="560"/>
    </row>
    <row r="27" spans="1:14" s="13" customFormat="1" ht="15" customHeight="1">
      <c r="A27" s="450">
        <v>17</v>
      </c>
      <c r="B27" s="443" t="s">
        <v>808</v>
      </c>
      <c r="C27" s="31">
        <v>2</v>
      </c>
      <c r="D27" s="31">
        <v>0</v>
      </c>
      <c r="E27" s="31">
        <v>0</v>
      </c>
      <c r="F27" s="31">
        <v>0</v>
      </c>
      <c r="G27" s="32">
        <f t="shared" si="0"/>
        <v>2</v>
      </c>
      <c r="H27" s="31">
        <v>1</v>
      </c>
      <c r="I27" s="31">
        <v>0</v>
      </c>
      <c r="J27" s="31">
        <v>0</v>
      </c>
      <c r="K27" s="347">
        <v>0</v>
      </c>
      <c r="L27" s="348">
        <f t="shared" si="1"/>
        <v>1</v>
      </c>
      <c r="M27" s="24">
        <f t="shared" si="2"/>
        <v>1</v>
      </c>
      <c r="N27" s="559" t="s">
        <v>975</v>
      </c>
    </row>
    <row r="28" spans="1:14" s="13" customFormat="1" ht="15" customHeight="1">
      <c r="A28" s="450">
        <v>18</v>
      </c>
      <c r="B28" s="443" t="s">
        <v>809</v>
      </c>
      <c r="C28" s="31">
        <v>3</v>
      </c>
      <c r="D28" s="31">
        <v>0</v>
      </c>
      <c r="E28" s="31">
        <v>0</v>
      </c>
      <c r="F28" s="31">
        <v>0</v>
      </c>
      <c r="G28" s="32">
        <f t="shared" si="0"/>
        <v>3</v>
      </c>
      <c r="H28" s="31">
        <v>2</v>
      </c>
      <c r="I28" s="31">
        <v>0</v>
      </c>
      <c r="J28" s="31">
        <v>0</v>
      </c>
      <c r="K28" s="347">
        <v>0</v>
      </c>
      <c r="L28" s="348">
        <f t="shared" si="1"/>
        <v>2</v>
      </c>
      <c r="M28" s="24">
        <f t="shared" si="2"/>
        <v>1</v>
      </c>
      <c r="N28" s="559" t="s">
        <v>975</v>
      </c>
    </row>
    <row r="29" spans="1:14" s="13" customFormat="1" ht="15" customHeight="1">
      <c r="A29" s="450">
        <v>19</v>
      </c>
      <c r="B29" s="443" t="s">
        <v>810</v>
      </c>
      <c r="C29" s="31">
        <v>10</v>
      </c>
      <c r="D29" s="31">
        <v>0</v>
      </c>
      <c r="E29" s="31">
        <v>0</v>
      </c>
      <c r="F29" s="31">
        <v>0</v>
      </c>
      <c r="G29" s="32">
        <f t="shared" si="0"/>
        <v>10</v>
      </c>
      <c r="H29" s="31">
        <v>10</v>
      </c>
      <c r="I29" s="31">
        <v>0</v>
      </c>
      <c r="J29" s="31">
        <v>0</v>
      </c>
      <c r="K29" s="347">
        <v>0</v>
      </c>
      <c r="L29" s="348">
        <f t="shared" si="1"/>
        <v>10</v>
      </c>
      <c r="M29" s="24">
        <f t="shared" si="2"/>
        <v>0</v>
      </c>
      <c r="N29" s="560"/>
    </row>
    <row r="30" spans="1:14" s="13" customFormat="1" ht="15" customHeight="1">
      <c r="A30" s="450">
        <v>20</v>
      </c>
      <c r="B30" s="443" t="s">
        <v>811</v>
      </c>
      <c r="C30" s="31">
        <v>13</v>
      </c>
      <c r="D30" s="31">
        <v>1</v>
      </c>
      <c r="E30" s="31">
        <v>0</v>
      </c>
      <c r="F30" s="31">
        <v>0</v>
      </c>
      <c r="G30" s="32">
        <f t="shared" si="0"/>
        <v>14</v>
      </c>
      <c r="H30" s="31">
        <v>13</v>
      </c>
      <c r="I30" s="31">
        <v>1</v>
      </c>
      <c r="J30" s="31">
        <v>0</v>
      </c>
      <c r="K30" s="347">
        <v>0</v>
      </c>
      <c r="L30" s="348">
        <f t="shared" si="1"/>
        <v>14</v>
      </c>
      <c r="M30" s="24">
        <f t="shared" si="2"/>
        <v>0</v>
      </c>
      <c r="N30" s="560"/>
    </row>
    <row r="31" spans="1:14" s="13" customFormat="1" ht="15" customHeight="1">
      <c r="A31" s="450">
        <v>21</v>
      </c>
      <c r="B31" s="443" t="s">
        <v>812</v>
      </c>
      <c r="C31" s="31">
        <v>10</v>
      </c>
      <c r="D31" s="31">
        <v>2</v>
      </c>
      <c r="E31" s="31">
        <v>0</v>
      </c>
      <c r="F31" s="31">
        <v>0</v>
      </c>
      <c r="G31" s="32">
        <f t="shared" si="0"/>
        <v>12</v>
      </c>
      <c r="H31" s="31">
        <v>9</v>
      </c>
      <c r="I31" s="31">
        <v>2</v>
      </c>
      <c r="J31" s="31">
        <v>0</v>
      </c>
      <c r="K31" s="347">
        <v>0</v>
      </c>
      <c r="L31" s="348">
        <f t="shared" si="1"/>
        <v>11</v>
      </c>
      <c r="M31" s="24">
        <f t="shared" si="2"/>
        <v>1</v>
      </c>
      <c r="N31" s="559" t="s">
        <v>975</v>
      </c>
    </row>
    <row r="32" spans="1:14" s="13" customFormat="1" ht="15" customHeight="1">
      <c r="A32" s="450">
        <v>22</v>
      </c>
      <c r="B32" s="443" t="s">
        <v>813</v>
      </c>
      <c r="C32" s="31">
        <v>5</v>
      </c>
      <c r="D32" s="31">
        <v>0</v>
      </c>
      <c r="E32" s="31">
        <v>0</v>
      </c>
      <c r="F32" s="31">
        <v>0</v>
      </c>
      <c r="G32" s="32">
        <f t="shared" si="0"/>
        <v>5</v>
      </c>
      <c r="H32" s="31">
        <v>5</v>
      </c>
      <c r="I32" s="31">
        <v>0</v>
      </c>
      <c r="J32" s="31">
        <v>0</v>
      </c>
      <c r="K32" s="347">
        <v>0</v>
      </c>
      <c r="L32" s="348">
        <f t="shared" si="1"/>
        <v>5</v>
      </c>
      <c r="M32" s="24">
        <f t="shared" si="2"/>
        <v>0</v>
      </c>
      <c r="N32" s="560"/>
    </row>
    <row r="33" spans="1:16" s="13" customFormat="1" ht="15" customHeight="1">
      <c r="A33" s="450">
        <v>23</v>
      </c>
      <c r="B33" s="443" t="s">
        <v>814</v>
      </c>
      <c r="C33" s="31">
        <v>20</v>
      </c>
      <c r="D33" s="31">
        <v>0</v>
      </c>
      <c r="E33" s="31">
        <v>0</v>
      </c>
      <c r="F33" s="31">
        <v>0</v>
      </c>
      <c r="G33" s="32">
        <f t="shared" si="0"/>
        <v>20</v>
      </c>
      <c r="H33" s="31">
        <v>19</v>
      </c>
      <c r="I33" s="31">
        <v>0</v>
      </c>
      <c r="J33" s="31">
        <v>0</v>
      </c>
      <c r="K33" s="347">
        <v>0</v>
      </c>
      <c r="L33" s="348">
        <f t="shared" si="1"/>
        <v>19</v>
      </c>
      <c r="M33" s="24">
        <f t="shared" si="2"/>
        <v>1</v>
      </c>
      <c r="N33" s="559" t="s">
        <v>975</v>
      </c>
    </row>
    <row r="34" spans="1:16" s="13" customFormat="1" ht="15" customHeight="1">
      <c r="A34" s="450">
        <v>24</v>
      </c>
      <c r="B34" s="443" t="s">
        <v>815</v>
      </c>
      <c r="C34" s="31">
        <v>0</v>
      </c>
      <c r="D34" s="31">
        <v>0</v>
      </c>
      <c r="E34" s="31">
        <v>0</v>
      </c>
      <c r="F34" s="31">
        <v>0</v>
      </c>
      <c r="G34" s="32">
        <f t="shared" si="0"/>
        <v>0</v>
      </c>
      <c r="H34" s="31">
        <v>0</v>
      </c>
      <c r="I34" s="31">
        <v>0</v>
      </c>
      <c r="J34" s="31">
        <v>0</v>
      </c>
      <c r="K34" s="347">
        <v>0</v>
      </c>
      <c r="L34" s="348">
        <f t="shared" si="1"/>
        <v>0</v>
      </c>
      <c r="M34" s="24">
        <f t="shared" si="2"/>
        <v>0</v>
      </c>
      <c r="N34" s="560"/>
    </row>
    <row r="35" spans="1:16" s="13" customFormat="1" ht="15" customHeight="1">
      <c r="A35" s="450">
        <v>25</v>
      </c>
      <c r="B35" s="443" t="s">
        <v>816</v>
      </c>
      <c r="C35" s="31">
        <v>1</v>
      </c>
      <c r="D35" s="31">
        <v>0</v>
      </c>
      <c r="E35" s="31">
        <v>0</v>
      </c>
      <c r="F35" s="31">
        <v>0</v>
      </c>
      <c r="G35" s="32">
        <f t="shared" si="0"/>
        <v>1</v>
      </c>
      <c r="H35" s="31">
        <v>0</v>
      </c>
      <c r="I35" s="31">
        <v>0</v>
      </c>
      <c r="J35" s="31">
        <v>0</v>
      </c>
      <c r="K35" s="347">
        <v>0</v>
      </c>
      <c r="L35" s="348">
        <f t="shared" si="1"/>
        <v>0</v>
      </c>
      <c r="M35" s="24">
        <f t="shared" si="2"/>
        <v>1</v>
      </c>
      <c r="N35" s="559" t="s">
        <v>975</v>
      </c>
    </row>
    <row r="36" spans="1:16" s="13" customFormat="1" ht="15" customHeight="1">
      <c r="A36" s="450">
        <v>26</v>
      </c>
      <c r="B36" s="443" t="s">
        <v>817</v>
      </c>
      <c r="C36" s="31">
        <v>1</v>
      </c>
      <c r="D36" s="31">
        <v>0</v>
      </c>
      <c r="E36" s="31">
        <v>0</v>
      </c>
      <c r="F36" s="31">
        <v>0</v>
      </c>
      <c r="G36" s="32">
        <f t="shared" si="0"/>
        <v>1</v>
      </c>
      <c r="H36" s="31">
        <v>0</v>
      </c>
      <c r="I36" s="31">
        <v>0</v>
      </c>
      <c r="J36" s="31">
        <v>0</v>
      </c>
      <c r="K36" s="347">
        <v>0</v>
      </c>
      <c r="L36" s="348">
        <f t="shared" si="1"/>
        <v>0</v>
      </c>
      <c r="M36" s="24">
        <f t="shared" si="2"/>
        <v>1</v>
      </c>
      <c r="N36" s="559" t="s">
        <v>975</v>
      </c>
    </row>
    <row r="37" spans="1:16" s="13" customFormat="1" ht="15" customHeight="1">
      <c r="A37" s="450">
        <v>27</v>
      </c>
      <c r="B37" s="443" t="s">
        <v>818</v>
      </c>
      <c r="C37" s="31">
        <v>1</v>
      </c>
      <c r="D37" s="31">
        <v>0</v>
      </c>
      <c r="E37" s="31">
        <v>0</v>
      </c>
      <c r="F37" s="31">
        <v>0</v>
      </c>
      <c r="G37" s="32">
        <f t="shared" si="0"/>
        <v>1</v>
      </c>
      <c r="H37" s="31">
        <v>0</v>
      </c>
      <c r="I37" s="31">
        <v>0</v>
      </c>
      <c r="J37" s="31">
        <v>0</v>
      </c>
      <c r="K37" s="347">
        <v>0</v>
      </c>
      <c r="L37" s="348">
        <f t="shared" si="1"/>
        <v>0</v>
      </c>
      <c r="M37" s="24">
        <f t="shared" si="2"/>
        <v>1</v>
      </c>
      <c r="N37" s="559" t="s">
        <v>975</v>
      </c>
    </row>
    <row r="38" spans="1:16" s="13" customFormat="1" ht="15" customHeight="1">
      <c r="A38" s="450">
        <v>28</v>
      </c>
      <c r="B38" s="443" t="s">
        <v>819</v>
      </c>
      <c r="C38" s="31">
        <v>10</v>
      </c>
      <c r="D38" s="31">
        <v>0</v>
      </c>
      <c r="E38" s="31">
        <v>0</v>
      </c>
      <c r="F38" s="31">
        <v>0</v>
      </c>
      <c r="G38" s="32">
        <f t="shared" si="0"/>
        <v>10</v>
      </c>
      <c r="H38" s="31">
        <v>9</v>
      </c>
      <c r="I38" s="31">
        <v>0</v>
      </c>
      <c r="J38" s="31">
        <v>0</v>
      </c>
      <c r="K38" s="347">
        <v>0</v>
      </c>
      <c r="L38" s="348">
        <f t="shared" si="1"/>
        <v>9</v>
      </c>
      <c r="M38" s="24">
        <f t="shared" si="2"/>
        <v>1</v>
      </c>
      <c r="N38" s="559" t="s">
        <v>975</v>
      </c>
    </row>
    <row r="39" spans="1:16" s="13" customFormat="1" ht="15" customHeight="1">
      <c r="A39" s="450">
        <v>29</v>
      </c>
      <c r="B39" s="443" t="s">
        <v>820</v>
      </c>
      <c r="C39" s="31">
        <v>0</v>
      </c>
      <c r="D39" s="31">
        <v>0</v>
      </c>
      <c r="E39" s="31">
        <v>0</v>
      </c>
      <c r="F39" s="31">
        <v>0</v>
      </c>
      <c r="G39" s="32">
        <f t="shared" si="0"/>
        <v>0</v>
      </c>
      <c r="H39" s="31">
        <v>0</v>
      </c>
      <c r="I39" s="31">
        <v>0</v>
      </c>
      <c r="J39" s="31">
        <v>0</v>
      </c>
      <c r="K39" s="347">
        <v>0</v>
      </c>
      <c r="L39" s="348">
        <f t="shared" si="1"/>
        <v>0</v>
      </c>
      <c r="M39" s="24">
        <f t="shared" si="2"/>
        <v>0</v>
      </c>
      <c r="N39" s="560"/>
    </row>
    <row r="40" spans="1:16" s="13" customFormat="1" ht="15" customHeight="1">
      <c r="A40" s="450">
        <v>30</v>
      </c>
      <c r="B40" s="443" t="s">
        <v>821</v>
      </c>
      <c r="C40" s="31">
        <v>3</v>
      </c>
      <c r="D40" s="31">
        <v>3</v>
      </c>
      <c r="E40" s="31">
        <v>0</v>
      </c>
      <c r="F40" s="31">
        <v>0</v>
      </c>
      <c r="G40" s="32">
        <f t="shared" si="0"/>
        <v>6</v>
      </c>
      <c r="H40" s="31">
        <v>2</v>
      </c>
      <c r="I40" s="31">
        <v>2</v>
      </c>
      <c r="J40" s="31">
        <v>0</v>
      </c>
      <c r="K40" s="347">
        <v>0</v>
      </c>
      <c r="L40" s="348">
        <f t="shared" si="1"/>
        <v>4</v>
      </c>
      <c r="M40" s="24">
        <f t="shared" si="2"/>
        <v>2</v>
      </c>
      <c r="N40" s="559" t="s">
        <v>975</v>
      </c>
    </row>
    <row r="41" spans="1:16" s="13" customFormat="1" ht="15" customHeight="1">
      <c r="A41" s="450">
        <v>31</v>
      </c>
      <c r="B41" s="443" t="s">
        <v>822</v>
      </c>
      <c r="C41" s="31">
        <v>2</v>
      </c>
      <c r="D41" s="31">
        <v>0</v>
      </c>
      <c r="E41" s="31">
        <v>0</v>
      </c>
      <c r="F41" s="31">
        <v>0</v>
      </c>
      <c r="G41" s="32">
        <f t="shared" si="0"/>
        <v>2</v>
      </c>
      <c r="H41" s="31">
        <v>2</v>
      </c>
      <c r="I41" s="31">
        <v>0</v>
      </c>
      <c r="J41" s="31">
        <v>0</v>
      </c>
      <c r="K41" s="347">
        <v>0</v>
      </c>
      <c r="L41" s="348">
        <f t="shared" si="1"/>
        <v>2</v>
      </c>
      <c r="M41" s="24">
        <f t="shared" si="2"/>
        <v>0</v>
      </c>
      <c r="N41" s="560"/>
    </row>
    <row r="42" spans="1:16" s="13" customFormat="1" ht="15" customHeight="1">
      <c r="A42" s="450">
        <v>32</v>
      </c>
      <c r="B42" s="443" t="s">
        <v>823</v>
      </c>
      <c r="C42" s="31">
        <v>1</v>
      </c>
      <c r="D42" s="31">
        <v>0</v>
      </c>
      <c r="E42" s="31">
        <v>0</v>
      </c>
      <c r="F42" s="31">
        <v>0</v>
      </c>
      <c r="G42" s="32">
        <f t="shared" si="0"/>
        <v>1</v>
      </c>
      <c r="H42" s="31">
        <v>1</v>
      </c>
      <c r="I42" s="31">
        <v>0</v>
      </c>
      <c r="J42" s="31">
        <v>0</v>
      </c>
      <c r="K42" s="347">
        <v>0</v>
      </c>
      <c r="L42" s="348">
        <f t="shared" si="1"/>
        <v>1</v>
      </c>
      <c r="M42" s="24">
        <f t="shared" si="2"/>
        <v>0</v>
      </c>
      <c r="N42" s="560"/>
    </row>
    <row r="43" spans="1:16" ht="15" customHeight="1">
      <c r="A43" s="469">
        <v>33</v>
      </c>
      <c r="B43" s="330" t="s">
        <v>824</v>
      </c>
      <c r="C43" s="347">
        <v>1</v>
      </c>
      <c r="D43" s="347">
        <v>0</v>
      </c>
      <c r="E43" s="347">
        <v>0</v>
      </c>
      <c r="F43" s="347">
        <v>0</v>
      </c>
      <c r="G43" s="32">
        <f t="shared" si="0"/>
        <v>1</v>
      </c>
      <c r="H43" s="347">
        <v>0</v>
      </c>
      <c r="I43" s="347">
        <v>0</v>
      </c>
      <c r="J43" s="347">
        <v>0</v>
      </c>
      <c r="K43" s="347">
        <v>0</v>
      </c>
      <c r="L43" s="348">
        <f t="shared" si="1"/>
        <v>0</v>
      </c>
      <c r="M43" s="24">
        <f t="shared" si="2"/>
        <v>1</v>
      </c>
      <c r="N43" s="559" t="s">
        <v>975</v>
      </c>
      <c r="O43" s="13"/>
      <c r="P43" s="13"/>
    </row>
    <row r="44" spans="1:16" ht="15" customHeight="1">
      <c r="A44" s="469">
        <v>34</v>
      </c>
      <c r="B44" s="330" t="s">
        <v>825</v>
      </c>
      <c r="C44" s="347">
        <v>4</v>
      </c>
      <c r="D44" s="347">
        <v>0</v>
      </c>
      <c r="E44" s="347">
        <v>0</v>
      </c>
      <c r="F44" s="347">
        <v>0</v>
      </c>
      <c r="G44" s="32">
        <f t="shared" si="0"/>
        <v>4</v>
      </c>
      <c r="H44" s="347">
        <v>4</v>
      </c>
      <c r="I44" s="347">
        <v>0</v>
      </c>
      <c r="J44" s="347">
        <v>0</v>
      </c>
      <c r="K44" s="347">
        <v>0</v>
      </c>
      <c r="L44" s="348">
        <f t="shared" si="1"/>
        <v>4</v>
      </c>
      <c r="M44" s="24">
        <f t="shared" si="2"/>
        <v>0</v>
      </c>
      <c r="N44" s="560"/>
      <c r="O44" s="13"/>
      <c r="P44" s="13"/>
    </row>
    <row r="45" spans="1:16" ht="15" customHeight="1">
      <c r="A45" s="469">
        <v>35</v>
      </c>
      <c r="B45" s="330" t="s">
        <v>826</v>
      </c>
      <c r="C45" s="347">
        <v>2</v>
      </c>
      <c r="D45" s="347">
        <v>0</v>
      </c>
      <c r="E45" s="347">
        <v>0</v>
      </c>
      <c r="F45" s="347">
        <v>0</v>
      </c>
      <c r="G45" s="32">
        <f t="shared" si="0"/>
        <v>2</v>
      </c>
      <c r="H45" s="347">
        <v>2</v>
      </c>
      <c r="I45" s="347">
        <v>0</v>
      </c>
      <c r="J45" s="347">
        <v>0</v>
      </c>
      <c r="K45" s="347">
        <v>0</v>
      </c>
      <c r="L45" s="348">
        <f t="shared" si="1"/>
        <v>2</v>
      </c>
      <c r="M45" s="24">
        <f t="shared" si="2"/>
        <v>0</v>
      </c>
      <c r="N45" s="560"/>
      <c r="O45" s="13"/>
      <c r="P45" s="13"/>
    </row>
    <row r="46" spans="1:16" ht="15" customHeight="1">
      <c r="A46" s="469">
        <v>36</v>
      </c>
      <c r="B46" s="330" t="s">
        <v>827</v>
      </c>
      <c r="C46" s="347">
        <v>3</v>
      </c>
      <c r="D46" s="347">
        <v>0</v>
      </c>
      <c r="E46" s="347">
        <v>0</v>
      </c>
      <c r="F46" s="347">
        <v>0</v>
      </c>
      <c r="G46" s="32">
        <f t="shared" si="0"/>
        <v>3</v>
      </c>
      <c r="H46" s="347">
        <v>0</v>
      </c>
      <c r="I46" s="347">
        <v>0</v>
      </c>
      <c r="J46" s="347">
        <v>0</v>
      </c>
      <c r="K46" s="347">
        <v>0</v>
      </c>
      <c r="L46" s="348">
        <f t="shared" si="1"/>
        <v>0</v>
      </c>
      <c r="M46" s="24">
        <f t="shared" si="2"/>
        <v>3</v>
      </c>
      <c r="N46" s="559" t="s">
        <v>975</v>
      </c>
      <c r="O46" s="13"/>
      <c r="P46" s="13"/>
    </row>
    <row r="47" spans="1:16" ht="15" customHeight="1">
      <c r="A47" s="469">
        <v>37</v>
      </c>
      <c r="B47" s="330" t="s">
        <v>828</v>
      </c>
      <c r="C47" s="347">
        <v>12</v>
      </c>
      <c r="D47" s="347">
        <v>1</v>
      </c>
      <c r="E47" s="347">
        <v>0</v>
      </c>
      <c r="F47" s="347">
        <v>0</v>
      </c>
      <c r="G47" s="32">
        <f t="shared" si="0"/>
        <v>13</v>
      </c>
      <c r="H47" s="347">
        <v>12</v>
      </c>
      <c r="I47" s="347">
        <v>1</v>
      </c>
      <c r="J47" s="347">
        <v>0</v>
      </c>
      <c r="K47" s="347">
        <v>0</v>
      </c>
      <c r="L47" s="348">
        <f t="shared" si="1"/>
        <v>13</v>
      </c>
      <c r="M47" s="24">
        <f t="shared" si="2"/>
        <v>0</v>
      </c>
      <c r="N47" s="560"/>
      <c r="O47" s="13"/>
      <c r="P47" s="13"/>
    </row>
    <row r="48" spans="1:16" ht="15" customHeight="1">
      <c r="A48" s="469">
        <v>38</v>
      </c>
      <c r="B48" s="330" t="s">
        <v>829</v>
      </c>
      <c r="C48" s="347">
        <v>4</v>
      </c>
      <c r="D48" s="347">
        <v>8</v>
      </c>
      <c r="E48" s="347">
        <v>0</v>
      </c>
      <c r="F48" s="347">
        <v>0</v>
      </c>
      <c r="G48" s="32">
        <f t="shared" si="0"/>
        <v>12</v>
      </c>
      <c r="H48" s="347">
        <v>12</v>
      </c>
      <c r="I48" s="347">
        <v>0</v>
      </c>
      <c r="J48" s="347">
        <v>0</v>
      </c>
      <c r="K48" s="347">
        <v>0</v>
      </c>
      <c r="L48" s="348">
        <f t="shared" si="1"/>
        <v>12</v>
      </c>
      <c r="M48" s="24">
        <f t="shared" si="2"/>
        <v>0</v>
      </c>
      <c r="N48" s="560"/>
      <c r="O48" s="13"/>
      <c r="P48" s="13"/>
    </row>
    <row r="49" spans="1:14" ht="15" customHeight="1">
      <c r="A49" s="735" t="s">
        <v>14</v>
      </c>
      <c r="B49" s="736"/>
      <c r="C49" s="349">
        <f>SUM(C11:C48)</f>
        <v>287</v>
      </c>
      <c r="D49" s="349">
        <f>SUM(D11:D48)</f>
        <v>32</v>
      </c>
      <c r="E49" s="349">
        <f>SUM(E11:E48)</f>
        <v>0</v>
      </c>
      <c r="F49" s="349">
        <f>SUM(F11:F48)</f>
        <v>0</v>
      </c>
      <c r="G49" s="349">
        <f>SUM(C49:F49)</f>
        <v>319</v>
      </c>
      <c r="H49" s="349">
        <f>SUM(H11:H48)</f>
        <v>268</v>
      </c>
      <c r="I49" s="349">
        <f>SUM(I11:I48)</f>
        <v>21</v>
      </c>
      <c r="J49" s="349">
        <f>SUM(J11:J48)</f>
        <v>0</v>
      </c>
      <c r="K49" s="349">
        <f>SUM(K11:K48)</f>
        <v>0</v>
      </c>
      <c r="L49" s="349">
        <f>SUM(H49:K49)</f>
        <v>289</v>
      </c>
      <c r="M49" s="24">
        <f t="shared" si="2"/>
        <v>30</v>
      </c>
      <c r="N49" s="559" t="s">
        <v>975</v>
      </c>
    </row>
    <row r="50" spans="1:14">
      <c r="A50" s="10"/>
      <c r="B50" s="11"/>
      <c r="C50" s="11"/>
      <c r="D50" s="11"/>
      <c r="E50" s="11"/>
      <c r="F50" s="11"/>
      <c r="G50" s="11"/>
      <c r="H50" s="11"/>
      <c r="I50" s="11"/>
      <c r="J50" s="11"/>
      <c r="K50" s="11"/>
      <c r="L50" s="11"/>
      <c r="M50" s="11"/>
      <c r="N50" s="11"/>
    </row>
    <row r="51" spans="1:14">
      <c r="A51" s="9" t="s">
        <v>7</v>
      </c>
    </row>
    <row r="52" spans="1:14">
      <c r="A52" t="s">
        <v>8</v>
      </c>
    </row>
    <row r="53" spans="1:14">
      <c r="A53" t="s">
        <v>9</v>
      </c>
      <c r="K53" s="10" t="s">
        <v>10</v>
      </c>
      <c r="L53" s="10" t="s">
        <v>10</v>
      </c>
      <c r="M53" s="10"/>
      <c r="N53" s="10" t="s">
        <v>10</v>
      </c>
    </row>
    <row r="54" spans="1:14">
      <c r="A54" s="295" t="s">
        <v>439</v>
      </c>
      <c r="J54" s="10"/>
      <c r="K54" s="10"/>
      <c r="L54" s="10"/>
    </row>
    <row r="55" spans="1:14">
      <c r="C55" s="295" t="s">
        <v>440</v>
      </c>
      <c r="E55" s="11"/>
      <c r="F55" s="11"/>
      <c r="G55" s="11"/>
      <c r="H55" s="11"/>
      <c r="I55" s="11"/>
      <c r="J55" s="11"/>
      <c r="K55" s="11"/>
      <c r="L55" s="11"/>
      <c r="M55" s="11"/>
    </row>
    <row r="56" spans="1:14">
      <c r="E56" s="11"/>
      <c r="F56" s="11"/>
      <c r="G56" s="11"/>
      <c r="H56" s="11"/>
      <c r="I56" s="11"/>
      <c r="J56" s="11"/>
      <c r="K56" s="11"/>
      <c r="L56" s="11"/>
      <c r="M56" s="11"/>
      <c r="N56" s="11"/>
    </row>
    <row r="57" spans="1:14" ht="12.75" customHeight="1">
      <c r="L57" s="641" t="s">
        <v>1027</v>
      </c>
      <c r="M57" s="641"/>
      <c r="N57" s="641"/>
    </row>
    <row r="58" spans="1:14" ht="12.75" customHeight="1">
      <c r="L58" s="641"/>
      <c r="M58" s="641"/>
      <c r="N58" s="641"/>
    </row>
    <row r="59" spans="1:14" ht="12.75" customHeight="1">
      <c r="L59" s="641"/>
      <c r="M59" s="641"/>
      <c r="N59" s="641"/>
    </row>
    <row r="60" spans="1:14" ht="12.75" customHeight="1">
      <c r="L60" s="641"/>
      <c r="M60" s="641"/>
      <c r="N60" s="641"/>
    </row>
  </sheetData>
  <mergeCells count="14">
    <mergeCell ref="A49:B49"/>
    <mergeCell ref="L57:N60"/>
    <mergeCell ref="N8:N9"/>
    <mergeCell ref="A8:A9"/>
    <mergeCell ref="B8:B9"/>
    <mergeCell ref="C8:G8"/>
    <mergeCell ref="H8:L8"/>
    <mergeCell ref="M8:M9"/>
    <mergeCell ref="A7:B7"/>
    <mergeCell ref="D1:J1"/>
    <mergeCell ref="A2:N2"/>
    <mergeCell ref="A3:N3"/>
    <mergeCell ref="A5:N5"/>
    <mergeCell ref="L7:N7"/>
  </mergeCells>
  <phoneticPr fontId="0" type="noConversion"/>
  <printOptions horizontalCentered="1"/>
  <pageMargins left="0.70866141732283472" right="0.70866141732283472" top="0.23622047244094491" bottom="0" header="0.31496062992125984" footer="0.31496062992125984"/>
  <pageSetup paperSize="9" scale="64"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U56"/>
  <sheetViews>
    <sheetView topLeftCell="A43" zoomScaleSheetLayoutView="80" workbookViewId="0">
      <selection activeCell="I55" sqref="I55:K58"/>
    </sheetView>
  </sheetViews>
  <sheetFormatPr defaultColWidth="9.140625" defaultRowHeight="12.75"/>
  <cols>
    <col min="1" max="1" width="6.28515625" style="295" customWidth="1"/>
    <col min="2" max="2" width="15.85546875" style="295" customWidth="1"/>
    <col min="3" max="3" width="10.28515625" style="295" customWidth="1"/>
    <col min="4" max="4" width="9.28515625" style="295" customWidth="1"/>
    <col min="5" max="5" width="10.28515625" style="295" customWidth="1"/>
    <col min="6" max="6" width="9.5703125" style="295" customWidth="1"/>
    <col min="7" max="7" width="11.7109375" style="295" customWidth="1"/>
    <col min="8" max="8" width="11" style="295" customWidth="1"/>
    <col min="9" max="10" width="10.85546875" style="295" customWidth="1"/>
    <col min="11" max="11" width="9.7109375" style="295" customWidth="1"/>
    <col min="12" max="13" width="11.7109375" style="295" customWidth="1"/>
    <col min="14" max="14" width="10.140625" style="295" customWidth="1"/>
    <col min="15" max="15" width="11.5703125" style="295" customWidth="1"/>
    <col min="16" max="16" width="9.85546875" style="295" customWidth="1"/>
    <col min="17" max="17" width="13.28515625" style="295" customWidth="1"/>
    <col min="18" max="18" width="9.140625" style="295"/>
    <col min="19" max="19" width="9.7109375" style="295" bestFit="1" customWidth="1"/>
    <col min="20" max="16384" width="9.140625" style="295"/>
  </cols>
  <sheetData>
    <row r="1" spans="1:18" customFormat="1" ht="12.75" customHeight="1">
      <c r="D1" s="295"/>
      <c r="E1" s="295"/>
      <c r="F1" s="295"/>
      <c r="G1" s="295"/>
      <c r="H1" s="295"/>
      <c r="I1" s="295"/>
      <c r="J1" s="295"/>
      <c r="K1" s="295"/>
      <c r="L1" s="295"/>
      <c r="M1" s="295"/>
      <c r="N1" s="295"/>
      <c r="O1" s="666" t="s">
        <v>54</v>
      </c>
      <c r="P1" s="666"/>
      <c r="Q1" s="666"/>
    </row>
    <row r="2" spans="1:18" customFormat="1" ht="15">
      <c r="A2" s="732" t="s">
        <v>0</v>
      </c>
      <c r="B2" s="732"/>
      <c r="C2" s="732"/>
      <c r="D2" s="732"/>
      <c r="E2" s="732"/>
      <c r="F2" s="732"/>
      <c r="G2" s="732"/>
      <c r="H2" s="732"/>
      <c r="I2" s="732"/>
      <c r="J2" s="732"/>
      <c r="K2" s="732"/>
      <c r="L2" s="732"/>
      <c r="M2" s="37"/>
      <c r="N2" s="37"/>
      <c r="O2" s="37"/>
      <c r="P2" s="37"/>
    </row>
    <row r="3" spans="1:18" customFormat="1" ht="20.25">
      <c r="A3" s="668" t="s">
        <v>652</v>
      </c>
      <c r="B3" s="668"/>
      <c r="C3" s="668"/>
      <c r="D3" s="668"/>
      <c r="E3" s="668"/>
      <c r="F3" s="668"/>
      <c r="G3" s="668"/>
      <c r="H3" s="668"/>
      <c r="I3" s="668"/>
      <c r="J3" s="668"/>
      <c r="K3" s="668"/>
      <c r="L3" s="668"/>
      <c r="M3" s="36"/>
      <c r="N3" s="36"/>
      <c r="O3" s="36"/>
      <c r="P3" s="36"/>
    </row>
    <row r="4" spans="1:18" customFormat="1" ht="11.25" customHeight="1"/>
    <row r="5" spans="1:18" customFormat="1" ht="15.75" customHeight="1">
      <c r="A5" s="737" t="s">
        <v>660</v>
      </c>
      <c r="B5" s="737"/>
      <c r="C5" s="737"/>
      <c r="D5" s="737"/>
      <c r="E5" s="737"/>
      <c r="F5" s="737"/>
      <c r="G5" s="737"/>
      <c r="H5" s="737"/>
      <c r="I5" s="737"/>
      <c r="J5" s="737"/>
      <c r="K5" s="737"/>
      <c r="L5" s="737"/>
      <c r="M5" s="295"/>
      <c r="N5" s="295"/>
      <c r="O5" s="295"/>
      <c r="P5" s="295"/>
    </row>
    <row r="7" spans="1:18" ht="17.45" customHeight="1">
      <c r="A7" s="670" t="s">
        <v>831</v>
      </c>
      <c r="B7" s="670"/>
      <c r="N7" s="725" t="s">
        <v>1012</v>
      </c>
      <c r="O7" s="725"/>
      <c r="P7" s="725"/>
      <c r="Q7" s="725"/>
    </row>
    <row r="8" spans="1:18" ht="24" customHeight="1">
      <c r="A8" s="738" t="s">
        <v>2</v>
      </c>
      <c r="B8" s="738" t="s">
        <v>3</v>
      </c>
      <c r="C8" s="659" t="s">
        <v>661</v>
      </c>
      <c r="D8" s="659"/>
      <c r="E8" s="659"/>
      <c r="F8" s="659"/>
      <c r="G8" s="659"/>
      <c r="H8" s="736" t="s">
        <v>833</v>
      </c>
      <c r="I8" s="659"/>
      <c r="J8" s="659"/>
      <c r="K8" s="659"/>
      <c r="L8" s="659"/>
      <c r="M8" s="739" t="s">
        <v>105</v>
      </c>
      <c r="N8" s="740"/>
      <c r="O8" s="740"/>
      <c r="P8" s="740"/>
      <c r="Q8" s="741"/>
    </row>
    <row r="9" spans="1:18" s="13" customFormat="1" ht="60" customHeight="1">
      <c r="A9" s="738"/>
      <c r="B9" s="738"/>
      <c r="C9" s="472" t="s">
        <v>211</v>
      </c>
      <c r="D9" s="472" t="s">
        <v>212</v>
      </c>
      <c r="E9" s="472" t="s">
        <v>366</v>
      </c>
      <c r="F9" s="472" t="s">
        <v>219</v>
      </c>
      <c r="G9" s="472" t="s">
        <v>113</v>
      </c>
      <c r="H9" s="474" t="s">
        <v>211</v>
      </c>
      <c r="I9" s="472" t="s">
        <v>212</v>
      </c>
      <c r="J9" s="472" t="s">
        <v>366</v>
      </c>
      <c r="K9" s="473" t="s">
        <v>219</v>
      </c>
      <c r="L9" s="472" t="s">
        <v>369</v>
      </c>
      <c r="M9" s="472" t="s">
        <v>211</v>
      </c>
      <c r="N9" s="472" t="s">
        <v>212</v>
      </c>
      <c r="O9" s="472" t="s">
        <v>366</v>
      </c>
      <c r="P9" s="473" t="s">
        <v>219</v>
      </c>
      <c r="Q9" s="472" t="s">
        <v>115</v>
      </c>
      <c r="R9" s="26"/>
    </row>
    <row r="10" spans="1:18" s="57" customFormat="1">
      <c r="A10" s="475">
        <v>1</v>
      </c>
      <c r="B10" s="475">
        <v>2</v>
      </c>
      <c r="C10" s="475">
        <v>3</v>
      </c>
      <c r="D10" s="475">
        <v>4</v>
      </c>
      <c r="E10" s="475">
        <v>5</v>
      </c>
      <c r="F10" s="475">
        <v>6</v>
      </c>
      <c r="G10" s="475">
        <v>7</v>
      </c>
      <c r="H10" s="475">
        <v>8</v>
      </c>
      <c r="I10" s="475">
        <v>9</v>
      </c>
      <c r="J10" s="475">
        <v>10</v>
      </c>
      <c r="K10" s="475">
        <v>11</v>
      </c>
      <c r="L10" s="475">
        <v>12</v>
      </c>
      <c r="M10" s="475">
        <v>13</v>
      </c>
      <c r="N10" s="475">
        <v>14</v>
      </c>
      <c r="O10" s="475">
        <v>15</v>
      </c>
      <c r="P10" s="475">
        <v>16</v>
      </c>
      <c r="Q10" s="475">
        <v>17</v>
      </c>
    </row>
    <row r="11" spans="1:18" s="57" customFormat="1">
      <c r="A11" s="450">
        <v>1</v>
      </c>
      <c r="B11" s="443" t="s">
        <v>792</v>
      </c>
      <c r="C11" s="333">
        <v>476863</v>
      </c>
      <c r="D11" s="333">
        <v>516</v>
      </c>
      <c r="E11" s="333">
        <v>0</v>
      </c>
      <c r="F11" s="333">
        <v>0</v>
      </c>
      <c r="G11" s="333">
        <f>SUM(C11:F11)</f>
        <v>477379</v>
      </c>
      <c r="H11" s="357">
        <v>304361.42656030034</v>
      </c>
      <c r="I11" s="425">
        <v>612.38639999999998</v>
      </c>
      <c r="J11" s="425">
        <v>0</v>
      </c>
      <c r="K11" s="425">
        <v>0</v>
      </c>
      <c r="L11" s="428">
        <f>SUM(H11:K11)</f>
        <v>304973.81296030036</v>
      </c>
      <c r="M11" s="333">
        <v>64859420</v>
      </c>
      <c r="N11" s="333">
        <v>3425</v>
      </c>
      <c r="O11" s="333">
        <v>0</v>
      </c>
      <c r="P11" s="333">
        <v>0</v>
      </c>
      <c r="Q11" s="333">
        <f>SUM(M11:P11)</f>
        <v>64862845</v>
      </c>
    </row>
    <row r="12" spans="1:18" s="57" customFormat="1">
      <c r="A12" s="450">
        <v>2</v>
      </c>
      <c r="B12" s="443" t="s">
        <v>793</v>
      </c>
      <c r="C12" s="333">
        <v>310784</v>
      </c>
      <c r="D12" s="333">
        <v>0</v>
      </c>
      <c r="E12" s="333">
        <v>0</v>
      </c>
      <c r="F12" s="333">
        <v>0</v>
      </c>
      <c r="G12" s="333">
        <f t="shared" ref="G12:G48" si="0">SUM(C12:F12)</f>
        <v>310784</v>
      </c>
      <c r="H12" s="357">
        <v>193945.12723095951</v>
      </c>
      <c r="I12" s="425">
        <v>0</v>
      </c>
      <c r="J12" s="425">
        <v>0</v>
      </c>
      <c r="K12" s="425">
        <v>0</v>
      </c>
      <c r="L12" s="428">
        <f t="shared" ref="L12:L49" si="1">SUM(H12:K12)</f>
        <v>193945.12723095951</v>
      </c>
      <c r="M12" s="333">
        <v>43901419</v>
      </c>
      <c r="N12" s="333">
        <v>0</v>
      </c>
      <c r="O12" s="333">
        <v>0</v>
      </c>
      <c r="P12" s="333">
        <v>0</v>
      </c>
      <c r="Q12" s="333">
        <f t="shared" ref="Q12:Q48" si="2">SUM(M12:P12)</f>
        <v>43901419</v>
      </c>
    </row>
    <row r="13" spans="1:18" s="57" customFormat="1">
      <c r="A13" s="450">
        <v>3</v>
      </c>
      <c r="B13" s="443" t="s">
        <v>794</v>
      </c>
      <c r="C13" s="333">
        <v>292724</v>
      </c>
      <c r="D13" s="333">
        <v>1635</v>
      </c>
      <c r="E13" s="333">
        <v>0</v>
      </c>
      <c r="F13" s="333">
        <v>0</v>
      </c>
      <c r="G13" s="333">
        <f t="shared" si="0"/>
        <v>294359</v>
      </c>
      <c r="H13" s="357">
        <v>173176.88660209847</v>
      </c>
      <c r="I13" s="425">
        <v>1389.829</v>
      </c>
      <c r="J13" s="425">
        <v>0</v>
      </c>
      <c r="K13" s="425">
        <v>0</v>
      </c>
      <c r="L13" s="428">
        <f t="shared" si="1"/>
        <v>174566.71560209847</v>
      </c>
      <c r="M13" s="333">
        <v>34330586</v>
      </c>
      <c r="N13" s="333">
        <v>10956</v>
      </c>
      <c r="O13" s="333">
        <v>0</v>
      </c>
      <c r="P13" s="333">
        <v>0</v>
      </c>
      <c r="Q13" s="333">
        <f t="shared" si="2"/>
        <v>34341542</v>
      </c>
    </row>
    <row r="14" spans="1:18" s="57" customFormat="1">
      <c r="A14" s="450">
        <v>4</v>
      </c>
      <c r="B14" s="443" t="s">
        <v>795</v>
      </c>
      <c r="C14" s="333">
        <v>185902</v>
      </c>
      <c r="D14" s="333">
        <v>324</v>
      </c>
      <c r="E14" s="333">
        <v>0</v>
      </c>
      <c r="F14" s="333">
        <v>0</v>
      </c>
      <c r="G14" s="333">
        <f t="shared" si="0"/>
        <v>186226</v>
      </c>
      <c r="H14" s="357">
        <v>120065.63841906932</v>
      </c>
      <c r="I14" s="425">
        <v>496.14960000000002</v>
      </c>
      <c r="J14" s="425">
        <v>0</v>
      </c>
      <c r="K14" s="425">
        <v>0</v>
      </c>
      <c r="L14" s="428">
        <f t="shared" si="1"/>
        <v>120561.78801906932</v>
      </c>
      <c r="M14" s="333">
        <v>27401380</v>
      </c>
      <c r="N14" s="333">
        <v>2159</v>
      </c>
      <c r="O14" s="333">
        <v>0</v>
      </c>
      <c r="P14" s="333">
        <v>0</v>
      </c>
      <c r="Q14" s="333">
        <f t="shared" si="2"/>
        <v>27403539</v>
      </c>
    </row>
    <row r="15" spans="1:18" s="57" customFormat="1">
      <c r="A15" s="450">
        <v>5</v>
      </c>
      <c r="B15" s="443" t="s">
        <v>796</v>
      </c>
      <c r="C15" s="333">
        <v>325823</v>
      </c>
      <c r="D15" s="333">
        <v>0</v>
      </c>
      <c r="E15" s="333">
        <v>0</v>
      </c>
      <c r="F15" s="333">
        <v>0</v>
      </c>
      <c r="G15" s="333">
        <f t="shared" si="0"/>
        <v>325823</v>
      </c>
      <c r="H15" s="357">
        <v>201068.48655158572</v>
      </c>
      <c r="I15" s="425">
        <v>0</v>
      </c>
      <c r="J15" s="425">
        <v>0</v>
      </c>
      <c r="K15" s="425">
        <v>0</v>
      </c>
      <c r="L15" s="428">
        <f t="shared" si="1"/>
        <v>201068.48655158572</v>
      </c>
      <c r="M15" s="333">
        <v>45077544</v>
      </c>
      <c r="N15" s="333">
        <v>0</v>
      </c>
      <c r="O15" s="333">
        <v>0</v>
      </c>
      <c r="P15" s="333">
        <v>0</v>
      </c>
      <c r="Q15" s="333">
        <f t="shared" si="2"/>
        <v>45077544</v>
      </c>
    </row>
    <row r="16" spans="1:18" s="57" customFormat="1">
      <c r="A16" s="450">
        <v>6</v>
      </c>
      <c r="B16" s="443" t="s">
        <v>797</v>
      </c>
      <c r="C16" s="333">
        <v>178886</v>
      </c>
      <c r="D16" s="333">
        <v>0</v>
      </c>
      <c r="E16" s="333">
        <v>0</v>
      </c>
      <c r="F16" s="333">
        <v>0</v>
      </c>
      <c r="G16" s="333">
        <f t="shared" si="0"/>
        <v>178886</v>
      </c>
      <c r="H16" s="357">
        <v>122592.0995909031</v>
      </c>
      <c r="I16" s="425">
        <v>0</v>
      </c>
      <c r="J16" s="425">
        <v>0</v>
      </c>
      <c r="K16" s="425">
        <v>0</v>
      </c>
      <c r="L16" s="428">
        <f t="shared" si="1"/>
        <v>122592.0995909031</v>
      </c>
      <c r="M16" s="333">
        <v>27868862</v>
      </c>
      <c r="N16" s="333">
        <v>0</v>
      </c>
      <c r="O16" s="333">
        <v>0</v>
      </c>
      <c r="P16" s="333">
        <v>0</v>
      </c>
      <c r="Q16" s="333">
        <f t="shared" si="2"/>
        <v>27868862</v>
      </c>
    </row>
    <row r="17" spans="1:17" s="57" customFormat="1">
      <c r="A17" s="450">
        <v>7</v>
      </c>
      <c r="B17" s="443" t="s">
        <v>798</v>
      </c>
      <c r="C17" s="333">
        <v>519950</v>
      </c>
      <c r="D17" s="333">
        <v>0</v>
      </c>
      <c r="E17" s="333">
        <v>1160</v>
      </c>
      <c r="F17" s="333">
        <v>0</v>
      </c>
      <c r="G17" s="333">
        <f t="shared" si="0"/>
        <v>521110</v>
      </c>
      <c r="H17" s="357">
        <v>303607.35003591952</v>
      </c>
      <c r="I17" s="425">
        <v>0</v>
      </c>
      <c r="J17" s="425">
        <v>702.37999999999988</v>
      </c>
      <c r="K17" s="425">
        <v>0</v>
      </c>
      <c r="L17" s="428">
        <f t="shared" si="1"/>
        <v>304309.73003591952</v>
      </c>
      <c r="M17" s="333">
        <v>67619429</v>
      </c>
      <c r="N17" s="333">
        <v>0</v>
      </c>
      <c r="O17" s="333">
        <v>15263</v>
      </c>
      <c r="P17" s="333">
        <v>0</v>
      </c>
      <c r="Q17" s="333">
        <f t="shared" si="2"/>
        <v>67634692</v>
      </c>
    </row>
    <row r="18" spans="1:17" s="57" customFormat="1">
      <c r="A18" s="450">
        <v>8</v>
      </c>
      <c r="B18" s="443" t="s">
        <v>799</v>
      </c>
      <c r="C18" s="333">
        <v>119235</v>
      </c>
      <c r="D18" s="333">
        <v>0</v>
      </c>
      <c r="E18" s="333">
        <v>0</v>
      </c>
      <c r="F18" s="333">
        <v>0</v>
      </c>
      <c r="G18" s="333">
        <f t="shared" si="0"/>
        <v>119235</v>
      </c>
      <c r="H18" s="357">
        <v>71077.319977319989</v>
      </c>
      <c r="I18" s="425">
        <v>0</v>
      </c>
      <c r="J18" s="425">
        <v>0</v>
      </c>
      <c r="K18" s="425">
        <v>0</v>
      </c>
      <c r="L18" s="428">
        <f t="shared" si="1"/>
        <v>71077.319977319989</v>
      </c>
      <c r="M18" s="333">
        <v>15042804</v>
      </c>
      <c r="N18" s="333">
        <v>0</v>
      </c>
      <c r="O18" s="333">
        <v>0</v>
      </c>
      <c r="P18" s="333">
        <v>0</v>
      </c>
      <c r="Q18" s="333">
        <f t="shared" si="2"/>
        <v>15042804</v>
      </c>
    </row>
    <row r="19" spans="1:17" s="57" customFormat="1">
      <c r="A19" s="450">
        <v>9</v>
      </c>
      <c r="B19" s="443" t="s">
        <v>800</v>
      </c>
      <c r="C19" s="333">
        <v>91518</v>
      </c>
      <c r="D19" s="333">
        <v>0</v>
      </c>
      <c r="E19" s="333">
        <v>0</v>
      </c>
      <c r="F19" s="333">
        <v>0</v>
      </c>
      <c r="G19" s="333">
        <f t="shared" si="0"/>
        <v>91518</v>
      </c>
      <c r="H19" s="357">
        <v>49671.48462162893</v>
      </c>
      <c r="I19" s="425">
        <v>0</v>
      </c>
      <c r="J19" s="425">
        <v>0</v>
      </c>
      <c r="K19" s="425">
        <v>0</v>
      </c>
      <c r="L19" s="428">
        <f t="shared" si="1"/>
        <v>49671.48462162893</v>
      </c>
      <c r="M19" s="333">
        <v>11014155</v>
      </c>
      <c r="N19" s="333">
        <v>0</v>
      </c>
      <c r="O19" s="333">
        <v>0</v>
      </c>
      <c r="P19" s="333">
        <v>0</v>
      </c>
      <c r="Q19" s="333">
        <f t="shared" si="2"/>
        <v>11014155</v>
      </c>
    </row>
    <row r="20" spans="1:17" s="57" customFormat="1">
      <c r="A20" s="450">
        <v>10</v>
      </c>
      <c r="B20" s="443" t="s">
        <v>801</v>
      </c>
      <c r="C20" s="333">
        <v>272027</v>
      </c>
      <c r="D20" s="333">
        <v>790</v>
      </c>
      <c r="E20" s="333">
        <v>0</v>
      </c>
      <c r="F20" s="333">
        <v>0</v>
      </c>
      <c r="G20" s="333">
        <f t="shared" si="0"/>
        <v>272817</v>
      </c>
      <c r="H20" s="357">
        <v>170067.10624163406</v>
      </c>
      <c r="I20" s="425">
        <v>478.26599999999996</v>
      </c>
      <c r="J20" s="425">
        <v>0</v>
      </c>
      <c r="K20" s="425">
        <v>0</v>
      </c>
      <c r="L20" s="428">
        <f t="shared" si="1"/>
        <v>170545.37224163406</v>
      </c>
      <c r="M20" s="333">
        <v>34304236</v>
      </c>
      <c r="N20" s="333">
        <v>5236</v>
      </c>
      <c r="O20" s="333">
        <v>0</v>
      </c>
      <c r="P20" s="333">
        <v>0</v>
      </c>
      <c r="Q20" s="333">
        <f t="shared" si="2"/>
        <v>34309472</v>
      </c>
    </row>
    <row r="21" spans="1:17" s="57" customFormat="1">
      <c r="A21" s="450">
        <v>11</v>
      </c>
      <c r="B21" s="443" t="s">
        <v>802</v>
      </c>
      <c r="C21" s="333">
        <v>342646</v>
      </c>
      <c r="D21" s="333">
        <v>0</v>
      </c>
      <c r="E21" s="333">
        <v>0</v>
      </c>
      <c r="F21" s="333">
        <v>0</v>
      </c>
      <c r="G21" s="333">
        <f t="shared" si="0"/>
        <v>342646</v>
      </c>
      <c r="H21" s="357">
        <v>197935.5239707717</v>
      </c>
      <c r="I21" s="425">
        <v>0</v>
      </c>
      <c r="J21" s="425">
        <v>0</v>
      </c>
      <c r="K21" s="425">
        <v>0</v>
      </c>
      <c r="L21" s="428">
        <f t="shared" si="1"/>
        <v>197935.5239707717</v>
      </c>
      <c r="M21" s="333">
        <v>44424649</v>
      </c>
      <c r="N21" s="333">
        <v>0</v>
      </c>
      <c r="O21" s="333">
        <v>0</v>
      </c>
      <c r="P21" s="333">
        <v>0</v>
      </c>
      <c r="Q21" s="333">
        <f t="shared" si="2"/>
        <v>44424649</v>
      </c>
    </row>
    <row r="22" spans="1:17" s="57" customFormat="1">
      <c r="A22" s="450">
        <v>12</v>
      </c>
      <c r="B22" s="443" t="s">
        <v>803</v>
      </c>
      <c r="C22" s="333">
        <v>504641</v>
      </c>
      <c r="D22" s="333">
        <v>0</v>
      </c>
      <c r="E22" s="333">
        <v>0</v>
      </c>
      <c r="F22" s="333">
        <v>0</v>
      </c>
      <c r="G22" s="333">
        <f t="shared" si="0"/>
        <v>504641</v>
      </c>
      <c r="H22" s="357">
        <v>320664.78540047316</v>
      </c>
      <c r="I22" s="425">
        <v>0</v>
      </c>
      <c r="J22" s="425">
        <v>0</v>
      </c>
      <c r="K22" s="425">
        <v>0</v>
      </c>
      <c r="L22" s="428">
        <f t="shared" si="1"/>
        <v>320664.78540047316</v>
      </c>
      <c r="M22" s="333">
        <v>66419297</v>
      </c>
      <c r="N22" s="333">
        <v>0</v>
      </c>
      <c r="O22" s="333">
        <v>0</v>
      </c>
      <c r="P22" s="333">
        <v>0</v>
      </c>
      <c r="Q22" s="333">
        <f t="shared" si="2"/>
        <v>66419297</v>
      </c>
    </row>
    <row r="23" spans="1:17" s="57" customFormat="1">
      <c r="A23" s="450">
        <v>13</v>
      </c>
      <c r="B23" s="443" t="s">
        <v>804</v>
      </c>
      <c r="C23" s="333">
        <v>306137</v>
      </c>
      <c r="D23" s="333">
        <v>996</v>
      </c>
      <c r="E23" s="333">
        <v>0</v>
      </c>
      <c r="F23" s="333">
        <v>0</v>
      </c>
      <c r="G23" s="333">
        <f t="shared" si="0"/>
        <v>307133</v>
      </c>
      <c r="H23" s="357">
        <v>205899.66208288356</v>
      </c>
      <c r="I23" s="425">
        <v>602.97839999999997</v>
      </c>
      <c r="J23" s="425">
        <v>0</v>
      </c>
      <c r="K23" s="425">
        <v>0</v>
      </c>
      <c r="L23" s="428">
        <f t="shared" si="1"/>
        <v>206502.64048288355</v>
      </c>
      <c r="M23" s="333">
        <v>43871041</v>
      </c>
      <c r="N23" s="333">
        <v>6425</v>
      </c>
      <c r="O23" s="333">
        <v>0</v>
      </c>
      <c r="P23" s="333">
        <v>0</v>
      </c>
      <c r="Q23" s="333">
        <f t="shared" si="2"/>
        <v>43877466</v>
      </c>
    </row>
    <row r="24" spans="1:17" s="57" customFormat="1">
      <c r="A24" s="450">
        <v>14</v>
      </c>
      <c r="B24" s="443" t="s">
        <v>805</v>
      </c>
      <c r="C24" s="333">
        <v>300820</v>
      </c>
      <c r="D24" s="333">
        <v>0</v>
      </c>
      <c r="E24" s="333">
        <v>0</v>
      </c>
      <c r="F24" s="333">
        <v>0</v>
      </c>
      <c r="G24" s="333">
        <f t="shared" si="0"/>
        <v>300820</v>
      </c>
      <c r="H24" s="357">
        <v>194188.9126575941</v>
      </c>
      <c r="I24" s="425">
        <v>0</v>
      </c>
      <c r="J24" s="425">
        <v>0</v>
      </c>
      <c r="K24" s="425">
        <v>0</v>
      </c>
      <c r="L24" s="428">
        <f t="shared" si="1"/>
        <v>194188.9126575941</v>
      </c>
      <c r="M24" s="333">
        <v>42665246</v>
      </c>
      <c r="N24" s="333">
        <v>0</v>
      </c>
      <c r="O24" s="333">
        <v>0</v>
      </c>
      <c r="P24" s="333">
        <v>0</v>
      </c>
      <c r="Q24" s="333">
        <f t="shared" si="2"/>
        <v>42665246</v>
      </c>
    </row>
    <row r="25" spans="1:17" s="57" customFormat="1">
      <c r="A25" s="450">
        <v>15</v>
      </c>
      <c r="B25" s="443" t="s">
        <v>806</v>
      </c>
      <c r="C25" s="333">
        <v>538956</v>
      </c>
      <c r="D25" s="333">
        <v>0</v>
      </c>
      <c r="E25" s="333">
        <v>0</v>
      </c>
      <c r="F25" s="333">
        <v>0</v>
      </c>
      <c r="G25" s="333">
        <f t="shared" si="0"/>
        <v>538956</v>
      </c>
      <c r="H25" s="357">
        <v>348160.22013968701</v>
      </c>
      <c r="I25" s="425">
        <v>0</v>
      </c>
      <c r="J25" s="425">
        <v>0</v>
      </c>
      <c r="K25" s="425">
        <v>0</v>
      </c>
      <c r="L25" s="428">
        <f t="shared" si="1"/>
        <v>348160.22013968701</v>
      </c>
      <c r="M25" s="333">
        <v>78760805</v>
      </c>
      <c r="N25" s="333">
        <v>0</v>
      </c>
      <c r="O25" s="333">
        <v>0</v>
      </c>
      <c r="P25" s="333">
        <v>0</v>
      </c>
      <c r="Q25" s="333">
        <f t="shared" si="2"/>
        <v>78760805</v>
      </c>
    </row>
    <row r="26" spans="1:17" s="57" customFormat="1">
      <c r="A26" s="450">
        <v>16</v>
      </c>
      <c r="B26" s="443" t="s">
        <v>807</v>
      </c>
      <c r="C26" s="333">
        <v>513238</v>
      </c>
      <c r="D26" s="333">
        <v>0</v>
      </c>
      <c r="E26" s="333">
        <v>0</v>
      </c>
      <c r="F26" s="333">
        <v>0</v>
      </c>
      <c r="G26" s="333">
        <f t="shared" si="0"/>
        <v>513238</v>
      </c>
      <c r="H26" s="357">
        <v>299854.23354156653</v>
      </c>
      <c r="I26" s="425">
        <v>0</v>
      </c>
      <c r="J26" s="425">
        <v>0</v>
      </c>
      <c r="K26" s="425">
        <v>0</v>
      </c>
      <c r="L26" s="428">
        <f t="shared" si="1"/>
        <v>299854.23354156653</v>
      </c>
      <c r="M26" s="333">
        <v>62399666</v>
      </c>
      <c r="N26" s="333">
        <v>0</v>
      </c>
      <c r="O26" s="333">
        <v>0</v>
      </c>
      <c r="P26" s="333">
        <v>0</v>
      </c>
      <c r="Q26" s="333">
        <f t="shared" si="2"/>
        <v>62399666</v>
      </c>
    </row>
    <row r="27" spans="1:17" s="57" customFormat="1">
      <c r="A27" s="450">
        <v>17</v>
      </c>
      <c r="B27" s="443" t="s">
        <v>808</v>
      </c>
      <c r="C27" s="333">
        <v>147342</v>
      </c>
      <c r="D27" s="333">
        <v>0</v>
      </c>
      <c r="E27" s="333">
        <v>0</v>
      </c>
      <c r="F27" s="333">
        <v>0</v>
      </c>
      <c r="G27" s="333">
        <f t="shared" si="0"/>
        <v>147342</v>
      </c>
      <c r="H27" s="357">
        <v>65092.699804553376</v>
      </c>
      <c r="I27" s="425">
        <v>0</v>
      </c>
      <c r="J27" s="425">
        <v>0</v>
      </c>
      <c r="K27" s="425">
        <v>0</v>
      </c>
      <c r="L27" s="428">
        <f t="shared" si="1"/>
        <v>65092.699804553376</v>
      </c>
      <c r="M27" s="333">
        <v>12322699</v>
      </c>
      <c r="N27" s="333">
        <v>0</v>
      </c>
      <c r="O27" s="333">
        <v>0</v>
      </c>
      <c r="P27" s="333">
        <v>0</v>
      </c>
      <c r="Q27" s="333">
        <f t="shared" si="2"/>
        <v>12322699</v>
      </c>
    </row>
    <row r="28" spans="1:17" s="57" customFormat="1">
      <c r="A28" s="450">
        <v>18</v>
      </c>
      <c r="B28" s="443" t="s">
        <v>809</v>
      </c>
      <c r="C28" s="333">
        <v>370484</v>
      </c>
      <c r="D28" s="333">
        <v>0</v>
      </c>
      <c r="E28" s="333">
        <v>0</v>
      </c>
      <c r="F28" s="333">
        <v>0</v>
      </c>
      <c r="G28" s="333">
        <f t="shared" si="0"/>
        <v>370484</v>
      </c>
      <c r="H28" s="357">
        <v>204999.56391387299</v>
      </c>
      <c r="I28" s="425">
        <v>0</v>
      </c>
      <c r="J28" s="425">
        <v>0</v>
      </c>
      <c r="K28" s="425">
        <v>0</v>
      </c>
      <c r="L28" s="428">
        <f t="shared" si="1"/>
        <v>204999.56391387299</v>
      </c>
      <c r="M28" s="333">
        <v>45128604</v>
      </c>
      <c r="N28" s="333">
        <v>0</v>
      </c>
      <c r="O28" s="333">
        <v>0</v>
      </c>
      <c r="P28" s="333">
        <v>0</v>
      </c>
      <c r="Q28" s="333">
        <f t="shared" si="2"/>
        <v>45128604</v>
      </c>
    </row>
    <row r="29" spans="1:17" s="57" customFormat="1">
      <c r="A29" s="450">
        <v>19</v>
      </c>
      <c r="B29" s="443" t="s">
        <v>810</v>
      </c>
      <c r="C29" s="333">
        <v>703399</v>
      </c>
      <c r="D29" s="333">
        <v>1986</v>
      </c>
      <c r="E29" s="333">
        <v>0</v>
      </c>
      <c r="F29" s="333">
        <v>0</v>
      </c>
      <c r="G29" s="333">
        <f t="shared" si="0"/>
        <v>705385</v>
      </c>
      <c r="H29" s="357">
        <v>468981.021463549</v>
      </c>
      <c r="I29" s="425">
        <v>1202.3244</v>
      </c>
      <c r="J29" s="425">
        <v>0</v>
      </c>
      <c r="K29" s="425">
        <v>0</v>
      </c>
      <c r="L29" s="428">
        <f t="shared" si="1"/>
        <v>470183.34586354898</v>
      </c>
      <c r="M29" s="333">
        <v>102411490</v>
      </c>
      <c r="N29" s="333">
        <v>12985</v>
      </c>
      <c r="O29" s="333">
        <v>0</v>
      </c>
      <c r="P29" s="333">
        <v>0</v>
      </c>
      <c r="Q29" s="333">
        <f t="shared" si="2"/>
        <v>102424475</v>
      </c>
    </row>
    <row r="30" spans="1:17" s="57" customFormat="1">
      <c r="A30" s="450">
        <v>20</v>
      </c>
      <c r="B30" s="443" t="s">
        <v>811</v>
      </c>
      <c r="C30" s="333">
        <v>510762</v>
      </c>
      <c r="D30" s="333">
        <v>1247</v>
      </c>
      <c r="E30" s="333">
        <v>0</v>
      </c>
      <c r="F30" s="333">
        <v>0</v>
      </c>
      <c r="G30" s="333">
        <f t="shared" si="0"/>
        <v>512009</v>
      </c>
      <c r="H30" s="357">
        <v>364045.52168235241</v>
      </c>
      <c r="I30" s="425">
        <v>754.93379999999991</v>
      </c>
      <c r="J30" s="425">
        <v>0</v>
      </c>
      <c r="K30" s="425">
        <v>0</v>
      </c>
      <c r="L30" s="428">
        <f t="shared" si="1"/>
        <v>364800.45548235241</v>
      </c>
      <c r="M30" s="333">
        <v>80843589</v>
      </c>
      <c r="N30" s="333">
        <v>8025</v>
      </c>
      <c r="O30" s="333">
        <v>0</v>
      </c>
      <c r="P30" s="333">
        <v>0</v>
      </c>
      <c r="Q30" s="333">
        <f t="shared" si="2"/>
        <v>80851614</v>
      </c>
    </row>
    <row r="31" spans="1:17" s="57" customFormat="1">
      <c r="A31" s="450">
        <v>21</v>
      </c>
      <c r="B31" s="443" t="s">
        <v>812</v>
      </c>
      <c r="C31" s="333">
        <v>472407</v>
      </c>
      <c r="D31" s="333">
        <v>0</v>
      </c>
      <c r="E31" s="333">
        <v>0</v>
      </c>
      <c r="F31" s="333">
        <v>0</v>
      </c>
      <c r="G31" s="333">
        <f t="shared" si="0"/>
        <v>472407</v>
      </c>
      <c r="H31" s="357">
        <v>309840.01948842872</v>
      </c>
      <c r="I31" s="425">
        <v>0</v>
      </c>
      <c r="J31" s="425">
        <v>0</v>
      </c>
      <c r="K31" s="425">
        <v>0</v>
      </c>
      <c r="L31" s="428">
        <f t="shared" si="1"/>
        <v>309840.01948842872</v>
      </c>
      <c r="M31" s="333">
        <v>63594664</v>
      </c>
      <c r="N31" s="333">
        <v>0</v>
      </c>
      <c r="O31" s="333">
        <v>0</v>
      </c>
      <c r="P31" s="333">
        <v>0</v>
      </c>
      <c r="Q31" s="333">
        <f t="shared" si="2"/>
        <v>63594664</v>
      </c>
    </row>
    <row r="32" spans="1:17" s="57" customFormat="1">
      <c r="A32" s="450">
        <v>22</v>
      </c>
      <c r="B32" s="443" t="s">
        <v>813</v>
      </c>
      <c r="C32" s="333">
        <v>653348</v>
      </c>
      <c r="D32" s="333">
        <v>0</v>
      </c>
      <c r="E32" s="333">
        <v>0</v>
      </c>
      <c r="F32" s="333">
        <v>0</v>
      </c>
      <c r="G32" s="333">
        <f t="shared" si="0"/>
        <v>653348</v>
      </c>
      <c r="H32" s="357">
        <v>402037.39322681143</v>
      </c>
      <c r="I32" s="425">
        <v>0</v>
      </c>
      <c r="J32" s="425">
        <v>0</v>
      </c>
      <c r="K32" s="425">
        <v>0</v>
      </c>
      <c r="L32" s="428">
        <f t="shared" si="1"/>
        <v>402037.39322681143</v>
      </c>
      <c r="M32" s="333">
        <v>80013482</v>
      </c>
      <c r="N32" s="333">
        <v>0</v>
      </c>
      <c r="O32" s="333">
        <v>0</v>
      </c>
      <c r="P32" s="333">
        <v>0</v>
      </c>
      <c r="Q32" s="333">
        <f t="shared" si="2"/>
        <v>80013482</v>
      </c>
    </row>
    <row r="33" spans="1:21" s="57" customFormat="1" ht="15" customHeight="1">
      <c r="A33" s="450">
        <v>23</v>
      </c>
      <c r="B33" s="443" t="s">
        <v>814</v>
      </c>
      <c r="C33" s="333">
        <v>475721</v>
      </c>
      <c r="D33" s="333">
        <v>389</v>
      </c>
      <c r="E33" s="333">
        <v>0</v>
      </c>
      <c r="F33" s="333">
        <v>0</v>
      </c>
      <c r="G33" s="333">
        <f t="shared" si="0"/>
        <v>476110</v>
      </c>
      <c r="H33" s="357">
        <v>302973.12091139698</v>
      </c>
      <c r="I33" s="425">
        <v>235.50059999999996</v>
      </c>
      <c r="J33" s="425">
        <v>0</v>
      </c>
      <c r="K33" s="425">
        <v>0</v>
      </c>
      <c r="L33" s="428">
        <f t="shared" si="1"/>
        <v>303208.62151139701</v>
      </c>
      <c r="M33" s="333">
        <v>67968735</v>
      </c>
      <c r="N33" s="333">
        <v>2598</v>
      </c>
      <c r="O33" s="333">
        <v>0</v>
      </c>
      <c r="P33" s="333">
        <v>0</v>
      </c>
      <c r="Q33" s="333">
        <f t="shared" si="2"/>
        <v>67971333</v>
      </c>
    </row>
    <row r="34" spans="1:21" s="57" customFormat="1" ht="15" customHeight="1">
      <c r="A34" s="450">
        <v>24</v>
      </c>
      <c r="B34" s="443" t="s">
        <v>815</v>
      </c>
      <c r="C34" s="333">
        <v>476363</v>
      </c>
      <c r="D34" s="333">
        <v>845</v>
      </c>
      <c r="E34" s="333">
        <v>0</v>
      </c>
      <c r="F34" s="333">
        <v>0</v>
      </c>
      <c r="G34" s="333">
        <f t="shared" si="0"/>
        <v>477208</v>
      </c>
      <c r="H34" s="357">
        <v>273956.45862809801</v>
      </c>
      <c r="I34" s="425">
        <v>511.56299999999993</v>
      </c>
      <c r="J34" s="425">
        <v>0</v>
      </c>
      <c r="K34" s="425">
        <v>0</v>
      </c>
      <c r="L34" s="428">
        <f t="shared" si="1"/>
        <v>274468.02162809804</v>
      </c>
      <c r="M34" s="333">
        <v>52260028</v>
      </c>
      <c r="N34" s="333">
        <v>5569</v>
      </c>
      <c r="O34" s="333">
        <v>0</v>
      </c>
      <c r="P34" s="333">
        <v>0</v>
      </c>
      <c r="Q34" s="333">
        <f t="shared" si="2"/>
        <v>52265597</v>
      </c>
    </row>
    <row r="35" spans="1:21" s="57" customFormat="1" ht="15" customHeight="1">
      <c r="A35" s="450">
        <v>25</v>
      </c>
      <c r="B35" s="443" t="s">
        <v>816</v>
      </c>
      <c r="C35" s="333">
        <v>263290</v>
      </c>
      <c r="D35" s="333">
        <v>0</v>
      </c>
      <c r="E35" s="333">
        <v>0</v>
      </c>
      <c r="F35" s="333">
        <v>820</v>
      </c>
      <c r="G35" s="333">
        <f t="shared" si="0"/>
        <v>264110</v>
      </c>
      <c r="H35" s="357">
        <v>147798.53729658545</v>
      </c>
      <c r="I35" s="425">
        <v>0</v>
      </c>
      <c r="J35" s="425">
        <v>0</v>
      </c>
      <c r="K35" s="425">
        <v>496.50999999999993</v>
      </c>
      <c r="L35" s="428">
        <f t="shared" si="1"/>
        <v>148295.04729658546</v>
      </c>
      <c r="M35" s="333">
        <v>31424925</v>
      </c>
      <c r="N35" s="333">
        <v>0</v>
      </c>
      <c r="O35" s="333">
        <v>0</v>
      </c>
      <c r="P35" s="333">
        <v>51685</v>
      </c>
      <c r="Q35" s="333">
        <f t="shared" si="2"/>
        <v>31476610</v>
      </c>
    </row>
    <row r="36" spans="1:21" s="57" customFormat="1" ht="15" customHeight="1">
      <c r="A36" s="450">
        <v>26</v>
      </c>
      <c r="B36" s="443" t="s">
        <v>817</v>
      </c>
      <c r="C36" s="333">
        <v>404018</v>
      </c>
      <c r="D36" s="333">
        <v>0</v>
      </c>
      <c r="E36" s="333">
        <v>0</v>
      </c>
      <c r="F36" s="333">
        <v>0</v>
      </c>
      <c r="G36" s="333">
        <f t="shared" si="0"/>
        <v>404018</v>
      </c>
      <c r="H36" s="357">
        <v>231516.61949838977</v>
      </c>
      <c r="I36" s="425">
        <v>0</v>
      </c>
      <c r="J36" s="425">
        <v>0</v>
      </c>
      <c r="K36" s="425">
        <v>0</v>
      </c>
      <c r="L36" s="428">
        <f t="shared" si="1"/>
        <v>231516.61949838977</v>
      </c>
      <c r="M36" s="333">
        <v>47447016</v>
      </c>
      <c r="N36" s="333">
        <v>0</v>
      </c>
      <c r="O36" s="333">
        <v>0</v>
      </c>
      <c r="P36" s="333">
        <v>0</v>
      </c>
      <c r="Q36" s="333">
        <f t="shared" si="2"/>
        <v>47447016</v>
      </c>
    </row>
    <row r="37" spans="1:21" s="57" customFormat="1" ht="15" customHeight="1">
      <c r="A37" s="450">
        <v>27</v>
      </c>
      <c r="B37" s="443" t="s">
        <v>818</v>
      </c>
      <c r="C37" s="333">
        <v>616078</v>
      </c>
      <c r="D37" s="333">
        <v>0</v>
      </c>
      <c r="E37" s="333">
        <v>1950</v>
      </c>
      <c r="F37" s="333">
        <v>0</v>
      </c>
      <c r="G37" s="333">
        <f t="shared" si="0"/>
        <v>618028</v>
      </c>
      <c r="H37" s="357">
        <v>257974.63669734</v>
      </c>
      <c r="I37" s="425">
        <v>0</v>
      </c>
      <c r="J37" s="425">
        <v>1380.7249999999999</v>
      </c>
      <c r="K37" s="425">
        <v>0</v>
      </c>
      <c r="L37" s="428">
        <f t="shared" si="1"/>
        <v>259355.36169734001</v>
      </c>
      <c r="M37" s="333">
        <v>51203981</v>
      </c>
      <c r="N37" s="333">
        <v>0</v>
      </c>
      <c r="O37" s="333">
        <v>24569</v>
      </c>
      <c r="P37" s="333">
        <v>0</v>
      </c>
      <c r="Q37" s="333">
        <f t="shared" si="2"/>
        <v>51228550</v>
      </c>
    </row>
    <row r="38" spans="1:21" s="57" customFormat="1" ht="15" customHeight="1">
      <c r="A38" s="450">
        <v>28</v>
      </c>
      <c r="B38" s="443" t="s">
        <v>819</v>
      </c>
      <c r="C38" s="333">
        <v>367150</v>
      </c>
      <c r="D38" s="333">
        <v>578</v>
      </c>
      <c r="E38" s="333">
        <v>0</v>
      </c>
      <c r="F38" s="333">
        <v>0</v>
      </c>
      <c r="G38" s="333">
        <f t="shared" si="0"/>
        <v>367728</v>
      </c>
      <c r="H38" s="357">
        <v>226943.23717798869</v>
      </c>
      <c r="I38" s="425">
        <v>649.9212</v>
      </c>
      <c r="J38" s="425">
        <v>0</v>
      </c>
      <c r="K38" s="425">
        <v>0</v>
      </c>
      <c r="L38" s="428">
        <f t="shared" si="1"/>
        <v>227593.1583779887</v>
      </c>
      <c r="M38" s="333">
        <v>48540889</v>
      </c>
      <c r="N38" s="333">
        <v>3785</v>
      </c>
      <c r="O38" s="333">
        <v>0</v>
      </c>
      <c r="P38" s="333">
        <v>0</v>
      </c>
      <c r="Q38" s="333">
        <f t="shared" si="2"/>
        <v>48544674</v>
      </c>
    </row>
    <row r="39" spans="1:21" s="57" customFormat="1" ht="15" customHeight="1">
      <c r="A39" s="450">
        <v>29</v>
      </c>
      <c r="B39" s="443" t="s">
        <v>820</v>
      </c>
      <c r="C39" s="333">
        <v>240550</v>
      </c>
      <c r="D39" s="333">
        <v>0</v>
      </c>
      <c r="E39" s="333">
        <v>0</v>
      </c>
      <c r="F39" s="333">
        <v>0</v>
      </c>
      <c r="G39" s="333">
        <f t="shared" si="0"/>
        <v>240550</v>
      </c>
      <c r="H39" s="357">
        <v>148522.949035992</v>
      </c>
      <c r="I39" s="425">
        <v>0</v>
      </c>
      <c r="J39" s="425">
        <v>0</v>
      </c>
      <c r="K39" s="425">
        <v>0</v>
      </c>
      <c r="L39" s="428">
        <f t="shared" si="1"/>
        <v>148522.949035992</v>
      </c>
      <c r="M39" s="333">
        <v>34080164</v>
      </c>
      <c r="N39" s="333">
        <v>0</v>
      </c>
      <c r="O39" s="333">
        <v>0</v>
      </c>
      <c r="P39" s="333">
        <v>0</v>
      </c>
      <c r="Q39" s="333">
        <f t="shared" si="2"/>
        <v>34080164</v>
      </c>
    </row>
    <row r="40" spans="1:21" s="57" customFormat="1" ht="15" customHeight="1">
      <c r="A40" s="450">
        <v>30</v>
      </c>
      <c r="B40" s="443" t="s">
        <v>821</v>
      </c>
      <c r="C40" s="333">
        <v>143231</v>
      </c>
      <c r="D40" s="333">
        <v>1546</v>
      </c>
      <c r="E40" s="333">
        <v>0</v>
      </c>
      <c r="F40" s="333">
        <v>0</v>
      </c>
      <c r="G40" s="333">
        <f t="shared" si="0"/>
        <v>144777</v>
      </c>
      <c r="H40" s="357">
        <v>96342.715379138506</v>
      </c>
      <c r="I40" s="425">
        <v>1235.9484</v>
      </c>
      <c r="J40" s="425">
        <v>0</v>
      </c>
      <c r="K40" s="425">
        <v>0</v>
      </c>
      <c r="L40" s="428">
        <f t="shared" si="1"/>
        <v>97578.6637791385</v>
      </c>
      <c r="M40" s="333">
        <v>21200695</v>
      </c>
      <c r="N40" s="333">
        <v>9504</v>
      </c>
      <c r="O40" s="333">
        <v>4589</v>
      </c>
      <c r="P40" s="333">
        <v>0</v>
      </c>
      <c r="Q40" s="333">
        <f t="shared" si="2"/>
        <v>21214788</v>
      </c>
    </row>
    <row r="41" spans="1:21" s="57" customFormat="1" ht="15" customHeight="1">
      <c r="A41" s="450">
        <v>31</v>
      </c>
      <c r="B41" s="443" t="s">
        <v>822</v>
      </c>
      <c r="C41" s="333">
        <v>74459</v>
      </c>
      <c r="D41" s="333">
        <v>0</v>
      </c>
      <c r="E41" s="333">
        <v>0</v>
      </c>
      <c r="F41" s="333">
        <v>0</v>
      </c>
      <c r="G41" s="333">
        <f t="shared" si="0"/>
        <v>74459</v>
      </c>
      <c r="H41" s="357">
        <v>47198.697714681402</v>
      </c>
      <c r="I41" s="425">
        <v>0</v>
      </c>
      <c r="J41" s="425">
        <v>0</v>
      </c>
      <c r="K41" s="425">
        <v>0</v>
      </c>
      <c r="L41" s="428">
        <f t="shared" si="1"/>
        <v>47198.697714681402</v>
      </c>
      <c r="M41" s="333">
        <v>10898318</v>
      </c>
      <c r="N41" s="333">
        <v>0</v>
      </c>
      <c r="O41" s="333">
        <v>0</v>
      </c>
      <c r="P41" s="333">
        <v>0</v>
      </c>
      <c r="Q41" s="333">
        <f t="shared" si="2"/>
        <v>10898318</v>
      </c>
    </row>
    <row r="42" spans="1:21" s="57" customFormat="1" ht="15" customHeight="1">
      <c r="A42" s="450">
        <v>32</v>
      </c>
      <c r="B42" s="443" t="s">
        <v>823</v>
      </c>
      <c r="C42" s="333">
        <v>142980</v>
      </c>
      <c r="D42" s="333">
        <v>0</v>
      </c>
      <c r="E42" s="333">
        <v>0</v>
      </c>
      <c r="F42" s="333">
        <v>0</v>
      </c>
      <c r="G42" s="333">
        <f t="shared" si="0"/>
        <v>142980</v>
      </c>
      <c r="H42" s="357">
        <v>83317</v>
      </c>
      <c r="I42" s="425">
        <v>0</v>
      </c>
      <c r="J42" s="425">
        <v>0</v>
      </c>
      <c r="K42" s="425">
        <v>0</v>
      </c>
      <c r="L42" s="428">
        <f t="shared" si="1"/>
        <v>83317</v>
      </c>
      <c r="M42" s="333">
        <v>13298203</v>
      </c>
      <c r="N42" s="333">
        <v>0</v>
      </c>
      <c r="O42" s="333">
        <v>0</v>
      </c>
      <c r="P42" s="333">
        <v>0</v>
      </c>
      <c r="Q42" s="333">
        <f t="shared" si="2"/>
        <v>13298203</v>
      </c>
    </row>
    <row r="43" spans="1:21" s="57" customFormat="1" ht="15" customHeight="1">
      <c r="A43" s="469">
        <v>33</v>
      </c>
      <c r="B43" s="330" t="s">
        <v>824</v>
      </c>
      <c r="C43" s="333">
        <v>278191</v>
      </c>
      <c r="D43" s="333">
        <v>72</v>
      </c>
      <c r="E43" s="333">
        <v>0</v>
      </c>
      <c r="F43" s="333">
        <v>0</v>
      </c>
      <c r="G43" s="333">
        <f t="shared" si="0"/>
        <v>278263</v>
      </c>
      <c r="H43" s="357">
        <v>167170.0989747459</v>
      </c>
      <c r="I43" s="425">
        <v>93.588800000000006</v>
      </c>
      <c r="J43" s="425">
        <v>0</v>
      </c>
      <c r="K43" s="425">
        <v>0</v>
      </c>
      <c r="L43" s="428">
        <f t="shared" si="1"/>
        <v>167263.68777474589</v>
      </c>
      <c r="M43" s="333">
        <v>37665095</v>
      </c>
      <c r="N43" s="333">
        <v>489</v>
      </c>
      <c r="O43" s="333">
        <v>0</v>
      </c>
      <c r="P43" s="333">
        <v>0</v>
      </c>
      <c r="Q43" s="333">
        <f t="shared" si="2"/>
        <v>37665584</v>
      </c>
    </row>
    <row r="44" spans="1:21" s="57" customFormat="1" ht="15" customHeight="1">
      <c r="A44" s="469">
        <v>34</v>
      </c>
      <c r="B44" s="330" t="s">
        <v>825</v>
      </c>
      <c r="C44" s="333">
        <v>225101</v>
      </c>
      <c r="D44" s="333">
        <v>845</v>
      </c>
      <c r="E44" s="333">
        <v>0</v>
      </c>
      <c r="F44" s="333">
        <v>0</v>
      </c>
      <c r="G44" s="333">
        <f t="shared" si="0"/>
        <v>225946</v>
      </c>
      <c r="H44" s="357">
        <v>147237.6150970918</v>
      </c>
      <c r="I44" s="425">
        <v>911.56299999999999</v>
      </c>
      <c r="J44" s="425">
        <v>0</v>
      </c>
      <c r="K44" s="425">
        <v>0</v>
      </c>
      <c r="L44" s="428">
        <f t="shared" si="1"/>
        <v>148149.17809709179</v>
      </c>
      <c r="M44" s="333">
        <v>32300988</v>
      </c>
      <c r="N44" s="333">
        <v>5698</v>
      </c>
      <c r="O44" s="333">
        <v>0</v>
      </c>
      <c r="P44" s="333">
        <v>0</v>
      </c>
      <c r="Q44" s="333">
        <f t="shared" si="2"/>
        <v>32306686</v>
      </c>
    </row>
    <row r="45" spans="1:21" ht="15" customHeight="1">
      <c r="A45" s="469">
        <v>35</v>
      </c>
      <c r="B45" s="330" t="s">
        <v>826</v>
      </c>
      <c r="C45" s="336">
        <v>349700</v>
      </c>
      <c r="D45" s="336">
        <v>0</v>
      </c>
      <c r="E45" s="336">
        <v>1356</v>
      </c>
      <c r="F45" s="336">
        <v>0</v>
      </c>
      <c r="G45" s="333">
        <f t="shared" si="0"/>
        <v>351056</v>
      </c>
      <c r="H45" s="588">
        <v>226997</v>
      </c>
      <c r="I45" s="425">
        <v>0</v>
      </c>
      <c r="J45" s="428">
        <v>921.05799999999999</v>
      </c>
      <c r="K45" s="425">
        <v>0</v>
      </c>
      <c r="L45" s="428">
        <f t="shared" si="1"/>
        <v>227918.05799999999</v>
      </c>
      <c r="M45" s="333">
        <v>47308370</v>
      </c>
      <c r="N45" s="333">
        <v>0</v>
      </c>
      <c r="O45" s="333">
        <v>23985</v>
      </c>
      <c r="P45" s="333">
        <v>0</v>
      </c>
      <c r="Q45" s="333">
        <f t="shared" si="2"/>
        <v>47332355</v>
      </c>
      <c r="R45" s="57"/>
      <c r="S45" s="57"/>
      <c r="T45" s="57"/>
      <c r="U45" s="57"/>
    </row>
    <row r="46" spans="1:21" ht="15" customHeight="1">
      <c r="A46" s="469">
        <v>36</v>
      </c>
      <c r="B46" s="330" t="s">
        <v>827</v>
      </c>
      <c r="C46" s="336">
        <v>283376</v>
      </c>
      <c r="D46" s="336">
        <v>0</v>
      </c>
      <c r="E46" s="336">
        <v>0</v>
      </c>
      <c r="F46" s="336">
        <v>0</v>
      </c>
      <c r="G46" s="333">
        <f t="shared" si="0"/>
        <v>283376</v>
      </c>
      <c r="H46" s="588">
        <v>168492</v>
      </c>
      <c r="I46" s="425">
        <v>0</v>
      </c>
      <c r="J46" s="428">
        <v>0</v>
      </c>
      <c r="K46" s="425">
        <v>0</v>
      </c>
      <c r="L46" s="428">
        <f t="shared" si="1"/>
        <v>168492</v>
      </c>
      <c r="M46" s="333">
        <v>31185739</v>
      </c>
      <c r="N46" s="333">
        <v>0</v>
      </c>
      <c r="O46" s="333">
        <v>0</v>
      </c>
      <c r="P46" s="333">
        <v>0</v>
      </c>
      <c r="Q46" s="333">
        <f t="shared" si="2"/>
        <v>31185739</v>
      </c>
      <c r="R46" s="57"/>
      <c r="S46" s="57"/>
      <c r="T46" s="57"/>
      <c r="U46" s="57"/>
    </row>
    <row r="47" spans="1:21" ht="15" customHeight="1">
      <c r="A47" s="469">
        <v>37</v>
      </c>
      <c r="B47" s="330" t="s">
        <v>828</v>
      </c>
      <c r="C47" s="336">
        <v>305328</v>
      </c>
      <c r="D47" s="336">
        <v>38</v>
      </c>
      <c r="E47" s="336">
        <v>0</v>
      </c>
      <c r="F47" s="336">
        <v>0</v>
      </c>
      <c r="G47" s="333">
        <f t="shared" si="0"/>
        <v>305366</v>
      </c>
      <c r="H47" s="588">
        <v>180593.58921823101</v>
      </c>
      <c r="I47" s="425">
        <v>63.005200000000002</v>
      </c>
      <c r="J47" s="428">
        <v>0</v>
      </c>
      <c r="K47" s="425">
        <v>0</v>
      </c>
      <c r="L47" s="428">
        <f t="shared" si="1"/>
        <v>180656.59441823102</v>
      </c>
      <c r="M47" s="333">
        <v>39444140</v>
      </c>
      <c r="N47" s="333">
        <v>355</v>
      </c>
      <c r="O47" s="333">
        <v>0</v>
      </c>
      <c r="P47" s="333">
        <v>0</v>
      </c>
      <c r="Q47" s="333">
        <f t="shared" si="2"/>
        <v>39444495</v>
      </c>
      <c r="R47" s="57"/>
      <c r="S47" s="57"/>
      <c r="T47" s="57"/>
      <c r="U47" s="57"/>
    </row>
    <row r="48" spans="1:21" ht="15" customHeight="1">
      <c r="A48" s="469">
        <v>38</v>
      </c>
      <c r="B48" s="330" t="s">
        <v>829</v>
      </c>
      <c r="C48" s="336">
        <v>268373</v>
      </c>
      <c r="D48" s="336">
        <v>1178</v>
      </c>
      <c r="E48" s="336">
        <v>0</v>
      </c>
      <c r="F48" s="336">
        <v>0</v>
      </c>
      <c r="G48" s="333">
        <f t="shared" si="0"/>
        <v>269551</v>
      </c>
      <c r="H48" s="588">
        <v>174093.22070515036</v>
      </c>
      <c r="I48" s="425">
        <v>713.16119999999989</v>
      </c>
      <c r="J48" s="428">
        <v>0</v>
      </c>
      <c r="K48" s="425">
        <v>0</v>
      </c>
      <c r="L48" s="428">
        <f t="shared" si="1"/>
        <v>174806.38190515037</v>
      </c>
      <c r="M48" s="333">
        <v>40292135</v>
      </c>
      <c r="N48" s="333">
        <v>7547</v>
      </c>
      <c r="O48" s="333">
        <v>0</v>
      </c>
      <c r="P48" s="333">
        <v>0</v>
      </c>
      <c r="Q48" s="333">
        <f t="shared" si="2"/>
        <v>40299682</v>
      </c>
      <c r="R48" s="57"/>
      <c r="S48" s="57"/>
      <c r="T48" s="57"/>
      <c r="U48" s="57"/>
    </row>
    <row r="49" spans="1:20">
      <c r="A49" s="637" t="s">
        <v>14</v>
      </c>
      <c r="B49" s="638"/>
      <c r="C49" s="338">
        <f>SUM(C11:C48)</f>
        <v>13051801</v>
      </c>
      <c r="D49" s="338">
        <f>SUM(D11:D48)</f>
        <v>12985</v>
      </c>
      <c r="E49" s="338">
        <f>SUM(E11:E48)</f>
        <v>4466</v>
      </c>
      <c r="F49" s="338">
        <f>SUM(F11:F48)</f>
        <v>820</v>
      </c>
      <c r="G49" s="341">
        <f>SUM(C49:F49)</f>
        <v>13070072</v>
      </c>
      <c r="H49" s="429">
        <f>SUM(H11:H48)</f>
        <v>7972459.9795387937</v>
      </c>
      <c r="I49" s="429">
        <f>SUM(I11:I48)</f>
        <v>9951.1190000000006</v>
      </c>
      <c r="J49" s="429">
        <f>SUM(J11:J48)</f>
        <v>3004.1629999999996</v>
      </c>
      <c r="K49" s="429">
        <f>SUM(K11:K48)</f>
        <v>496.50999999999993</v>
      </c>
      <c r="L49" s="429">
        <f t="shared" si="1"/>
        <v>7985911.7715387931</v>
      </c>
      <c r="M49" s="338">
        <f>SUM(M11:M48)</f>
        <v>1700794488</v>
      </c>
      <c r="N49" s="338">
        <f>SUM(N11:N48)</f>
        <v>84756</v>
      </c>
      <c r="O49" s="338">
        <f>SUM(O11:O48)</f>
        <v>68406</v>
      </c>
      <c r="P49" s="338">
        <f>SUM(P11:P48)</f>
        <v>51685</v>
      </c>
      <c r="Q49" s="341">
        <f>SUM(Q11:Q48)</f>
        <v>1700999335</v>
      </c>
      <c r="R49" s="57"/>
      <c r="S49" s="57"/>
      <c r="T49" s="57"/>
    </row>
    <row r="50" spans="1:20">
      <c r="A50" s="64"/>
      <c r="B50" s="20"/>
      <c r="C50" s="20"/>
      <c r="D50" s="20"/>
      <c r="E50" s="20"/>
      <c r="F50" s="20"/>
      <c r="G50" s="343"/>
      <c r="H50" s="20"/>
      <c r="I50" s="20"/>
      <c r="J50" s="20"/>
      <c r="K50" s="20"/>
      <c r="L50" s="343"/>
      <c r="M50" s="20"/>
      <c r="N50" s="20"/>
      <c r="O50" s="20"/>
      <c r="P50" s="20"/>
      <c r="Q50" s="20"/>
    </row>
    <row r="51" spans="1:20">
      <c r="A51" s="9" t="s">
        <v>7</v>
      </c>
      <c r="B51"/>
      <c r="C51"/>
      <c r="D51"/>
      <c r="F51" s="20"/>
      <c r="G51" s="20"/>
      <c r="H51" s="20"/>
      <c r="I51" s="20"/>
      <c r="J51" s="20"/>
      <c r="K51" s="20"/>
      <c r="L51" s="479"/>
      <c r="M51" s="20"/>
      <c r="N51" s="20"/>
      <c r="P51" s="344"/>
    </row>
    <row r="52" spans="1:20">
      <c r="A52" t="s">
        <v>8</v>
      </c>
      <c r="B52"/>
      <c r="C52"/>
      <c r="D52"/>
      <c r="L52" s="354"/>
    </row>
    <row r="53" spans="1:20" ht="12.75" customHeight="1">
      <c r="A53" t="s">
        <v>9</v>
      </c>
      <c r="B53"/>
      <c r="C53"/>
      <c r="D53"/>
      <c r="I53" s="10"/>
      <c r="J53" s="10"/>
      <c r="K53" s="10"/>
      <c r="L53" s="480"/>
      <c r="N53" s="641" t="s">
        <v>1027</v>
      </c>
      <c r="O53" s="641"/>
      <c r="P53" s="641"/>
    </row>
    <row r="54" spans="1:20" customFormat="1" ht="12.75" customHeight="1">
      <c r="A54" s="295" t="s">
        <v>439</v>
      </c>
      <c r="J54" s="10"/>
      <c r="K54" s="10"/>
      <c r="L54" s="10"/>
      <c r="N54" s="641"/>
      <c r="O54" s="641"/>
      <c r="P54" s="641"/>
    </row>
    <row r="55" spans="1:20" customFormat="1" ht="12.75" customHeight="1">
      <c r="C55" s="295" t="s">
        <v>440</v>
      </c>
      <c r="E55" s="11"/>
      <c r="F55" s="11"/>
      <c r="G55" s="11"/>
      <c r="H55" s="11"/>
      <c r="I55" s="11"/>
      <c r="J55" s="11"/>
      <c r="K55" s="11"/>
      <c r="L55" s="11"/>
      <c r="M55" s="11"/>
      <c r="N55" s="641"/>
      <c r="O55" s="641"/>
      <c r="P55" s="641"/>
    </row>
    <row r="56" spans="1:20" ht="12.75" customHeight="1">
      <c r="N56" s="641"/>
      <c r="O56" s="641"/>
      <c r="P56" s="641"/>
    </row>
  </sheetData>
  <mergeCells count="13">
    <mergeCell ref="A5:L5"/>
    <mergeCell ref="A49:B49"/>
    <mergeCell ref="N53:P56"/>
    <mergeCell ref="O1:Q1"/>
    <mergeCell ref="A2:L2"/>
    <mergeCell ref="A3:L3"/>
    <mergeCell ref="A8:A9"/>
    <mergeCell ref="B8:B9"/>
    <mergeCell ref="C8:G8"/>
    <mergeCell ref="H8:L8"/>
    <mergeCell ref="M8:Q8"/>
    <mergeCell ref="A7:B7"/>
    <mergeCell ref="N7:Q7"/>
  </mergeCells>
  <phoneticPr fontId="0" type="noConversion"/>
  <printOptions horizontalCentered="1"/>
  <pageMargins left="0.70866141732283472" right="0.70866141732283472" top="0.23622047244094491" bottom="0" header="0.31496062992125984" footer="0.31496062992125984"/>
  <pageSetup paperSize="9" scale="71"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T60"/>
  <sheetViews>
    <sheetView topLeftCell="A37" zoomScaleSheetLayoutView="80" workbookViewId="0">
      <selection activeCell="I55" sqref="I55:K58"/>
    </sheetView>
  </sheetViews>
  <sheetFormatPr defaultColWidth="9.140625" defaultRowHeight="12.75"/>
  <cols>
    <col min="1" max="1" width="7.140625" style="309" customWidth="1"/>
    <col min="2" max="2" width="14" style="309" customWidth="1"/>
    <col min="3" max="3" width="9.5703125" style="309" customWidth="1"/>
    <col min="4" max="4" width="8.85546875" style="309" customWidth="1"/>
    <col min="5" max="5" width="10" style="309" customWidth="1"/>
    <col min="6" max="6" width="9.7109375" style="309" customWidth="1"/>
    <col min="7" max="7" width="10.85546875" style="309" customWidth="1"/>
    <col min="8" max="10" width="10.28515625" style="309" customWidth="1"/>
    <col min="11" max="11" width="9.7109375" style="309" customWidth="1"/>
    <col min="12" max="12" width="11.7109375" style="309" customWidth="1"/>
    <col min="13" max="13" width="11.42578125" style="309" customWidth="1"/>
    <col min="14" max="14" width="8.7109375" style="309" customWidth="1"/>
    <col min="15" max="15" width="8.85546875" style="309" customWidth="1"/>
    <col min="16" max="16" width="9.140625" style="309"/>
    <col min="17" max="17" width="11" style="309" customWidth="1"/>
    <col min="18" max="18" width="9.140625" style="309" hidden="1" customWidth="1"/>
    <col min="19" max="16384" width="9.140625" style="309"/>
  </cols>
  <sheetData>
    <row r="1" spans="1:18" customFormat="1" ht="12.75" customHeight="1">
      <c r="D1" s="309"/>
      <c r="E1" s="309"/>
      <c r="F1" s="309"/>
      <c r="G1" s="309"/>
      <c r="H1" s="309"/>
      <c r="I1" s="309"/>
      <c r="J1" s="309"/>
      <c r="K1" s="309"/>
      <c r="L1" s="309"/>
      <c r="M1" s="309"/>
      <c r="N1" s="309"/>
      <c r="O1" s="666" t="s">
        <v>55</v>
      </c>
      <c r="P1" s="666"/>
      <c r="Q1" s="666"/>
    </row>
    <row r="2" spans="1:18" customFormat="1" ht="15.75">
      <c r="A2" s="667" t="s">
        <v>0</v>
      </c>
      <c r="B2" s="667"/>
      <c r="C2" s="667"/>
      <c r="D2" s="667"/>
      <c r="E2" s="667"/>
      <c r="F2" s="667"/>
      <c r="G2" s="667"/>
      <c r="H2" s="667"/>
      <c r="I2" s="667"/>
      <c r="J2" s="667"/>
      <c r="K2" s="667"/>
      <c r="L2" s="667"/>
      <c r="M2" s="667"/>
      <c r="N2" s="667"/>
      <c r="O2" s="667"/>
      <c r="P2" s="667"/>
      <c r="Q2" s="667"/>
    </row>
    <row r="3" spans="1:18" customFormat="1" ht="20.25">
      <c r="A3" s="668" t="s">
        <v>652</v>
      </c>
      <c r="B3" s="668"/>
      <c r="C3" s="668"/>
      <c r="D3" s="668"/>
      <c r="E3" s="668"/>
      <c r="F3" s="668"/>
      <c r="G3" s="668"/>
      <c r="H3" s="668"/>
      <c r="I3" s="668"/>
      <c r="J3" s="668"/>
      <c r="K3" s="668"/>
      <c r="L3" s="668"/>
      <c r="M3" s="668"/>
      <c r="N3" s="668"/>
      <c r="O3" s="668"/>
      <c r="P3" s="668"/>
      <c r="Q3" s="668"/>
    </row>
    <row r="4" spans="1:18" customFormat="1" ht="11.25" customHeight="1"/>
    <row r="5" spans="1:18" customFormat="1" ht="15.6" customHeight="1">
      <c r="A5" s="737" t="s">
        <v>835</v>
      </c>
      <c r="B5" s="737"/>
      <c r="C5" s="737"/>
      <c r="D5" s="737"/>
      <c r="E5" s="737"/>
      <c r="F5" s="737"/>
      <c r="G5" s="737"/>
      <c r="H5" s="737"/>
      <c r="I5" s="737"/>
      <c r="J5" s="737"/>
      <c r="K5" s="737"/>
      <c r="L5" s="737"/>
      <c r="M5" s="737"/>
      <c r="N5" s="737"/>
      <c r="O5" s="737"/>
      <c r="P5" s="737"/>
      <c r="Q5" s="737"/>
    </row>
    <row r="7" spans="1:18" ht="12.6" customHeight="1">
      <c r="A7" s="670" t="s">
        <v>836</v>
      </c>
      <c r="B7" s="670"/>
      <c r="N7" s="725" t="s">
        <v>1012</v>
      </c>
      <c r="O7" s="725"/>
      <c r="P7" s="725"/>
      <c r="Q7" s="725"/>
      <c r="R7" s="725"/>
    </row>
    <row r="8" spans="1:18" s="13" customFormat="1" ht="29.45" customHeight="1">
      <c r="A8" s="738" t="s">
        <v>2</v>
      </c>
      <c r="B8" s="738" t="s">
        <v>3</v>
      </c>
      <c r="C8" s="672" t="s">
        <v>881</v>
      </c>
      <c r="D8" s="672"/>
      <c r="E8" s="672"/>
      <c r="F8" s="742"/>
      <c r="G8" s="742"/>
      <c r="H8" s="672" t="s">
        <v>837</v>
      </c>
      <c r="I8" s="672"/>
      <c r="J8" s="672"/>
      <c r="K8" s="672"/>
      <c r="L8" s="672"/>
      <c r="M8" s="644" t="s">
        <v>105</v>
      </c>
      <c r="N8" s="645"/>
      <c r="O8" s="645"/>
      <c r="P8" s="645"/>
      <c r="Q8" s="646"/>
    </row>
    <row r="9" spans="1:18" s="13" customFormat="1" ht="38.25">
      <c r="A9" s="738"/>
      <c r="B9" s="738"/>
      <c r="C9" s="471" t="s">
        <v>211</v>
      </c>
      <c r="D9" s="471" t="s">
        <v>212</v>
      </c>
      <c r="E9" s="471" t="s">
        <v>366</v>
      </c>
      <c r="F9" s="470" t="s">
        <v>219</v>
      </c>
      <c r="G9" s="470" t="s">
        <v>113</v>
      </c>
      <c r="H9" s="471" t="s">
        <v>211</v>
      </c>
      <c r="I9" s="471" t="s">
        <v>212</v>
      </c>
      <c r="J9" s="471" t="s">
        <v>366</v>
      </c>
      <c r="K9" s="471" t="s">
        <v>219</v>
      </c>
      <c r="L9" s="471" t="s">
        <v>114</v>
      </c>
      <c r="M9" s="471" t="s">
        <v>211</v>
      </c>
      <c r="N9" s="471" t="s">
        <v>212</v>
      </c>
      <c r="O9" s="471" t="s">
        <v>366</v>
      </c>
      <c r="P9" s="470" t="s">
        <v>219</v>
      </c>
      <c r="Q9" s="471" t="s">
        <v>115</v>
      </c>
      <c r="R9" s="25"/>
    </row>
    <row r="10" spans="1:18" s="13" customFormat="1">
      <c r="A10" s="300">
        <v>1</v>
      </c>
      <c r="B10" s="300">
        <v>2</v>
      </c>
      <c r="C10" s="300">
        <v>3</v>
      </c>
      <c r="D10" s="300">
        <v>4</v>
      </c>
      <c r="E10" s="300">
        <v>5</v>
      </c>
      <c r="F10" s="301">
        <v>6</v>
      </c>
      <c r="G10" s="300">
        <v>7</v>
      </c>
      <c r="H10" s="300">
        <v>8</v>
      </c>
      <c r="I10" s="300">
        <v>9</v>
      </c>
      <c r="J10" s="300">
        <v>10</v>
      </c>
      <c r="K10" s="300">
        <v>11</v>
      </c>
      <c r="L10" s="300">
        <v>12</v>
      </c>
      <c r="M10" s="300">
        <v>13</v>
      </c>
      <c r="N10" s="298">
        <v>14</v>
      </c>
      <c r="O10" s="298">
        <v>15</v>
      </c>
      <c r="P10" s="300">
        <v>16</v>
      </c>
      <c r="Q10" s="300">
        <v>17</v>
      </c>
    </row>
    <row r="11" spans="1:18" s="13" customFormat="1">
      <c r="A11" s="450">
        <v>1</v>
      </c>
      <c r="B11" s="443" t="s">
        <v>792</v>
      </c>
      <c r="C11" s="333">
        <v>251273</v>
      </c>
      <c r="D11" s="333">
        <v>670</v>
      </c>
      <c r="E11" s="333">
        <v>0</v>
      </c>
      <c r="F11" s="335">
        <v>145</v>
      </c>
      <c r="G11" s="335">
        <f>SUM(C11:F11)</f>
        <v>252088</v>
      </c>
      <c r="H11" s="483">
        <v>144228.31946234583</v>
      </c>
      <c r="I11" s="31">
        <v>377</v>
      </c>
      <c r="J11" s="31">
        <v>0</v>
      </c>
      <c r="K11" s="31">
        <v>110</v>
      </c>
      <c r="L11" s="483">
        <f>SUM(H11:K11)</f>
        <v>144715.31946234583</v>
      </c>
      <c r="M11" s="333">
        <v>31373859</v>
      </c>
      <c r="N11" s="336">
        <v>50707</v>
      </c>
      <c r="O11" s="336">
        <v>0</v>
      </c>
      <c r="P11" s="333">
        <v>13390</v>
      </c>
      <c r="Q11" s="425">
        <f>SUM(M11:P11)</f>
        <v>31437956</v>
      </c>
    </row>
    <row r="12" spans="1:18" s="13" customFormat="1">
      <c r="A12" s="450">
        <v>2</v>
      </c>
      <c r="B12" s="443" t="s">
        <v>793</v>
      </c>
      <c r="C12" s="333">
        <v>151652</v>
      </c>
      <c r="D12" s="333">
        <v>1681</v>
      </c>
      <c r="E12" s="333">
        <v>0</v>
      </c>
      <c r="F12" s="335">
        <v>89</v>
      </c>
      <c r="G12" s="335">
        <f t="shared" ref="G12:G49" si="0">SUM(C12:F12)</f>
        <v>153422</v>
      </c>
      <c r="H12" s="483">
        <v>92151.508739221623</v>
      </c>
      <c r="I12" s="31">
        <v>946</v>
      </c>
      <c r="J12" s="31">
        <v>0</v>
      </c>
      <c r="K12" s="31">
        <v>50</v>
      </c>
      <c r="L12" s="483">
        <f t="shared" ref="L12:L49" si="1">SUM(H12:K12)</f>
        <v>93147.508739221623</v>
      </c>
      <c r="M12" s="333">
        <v>19773674</v>
      </c>
      <c r="N12" s="336">
        <v>202905</v>
      </c>
      <c r="O12" s="336">
        <v>0</v>
      </c>
      <c r="P12" s="333">
        <v>8219</v>
      </c>
      <c r="Q12" s="425">
        <f t="shared" ref="Q12:Q48" si="2">SUM(M12:P12)</f>
        <v>19984798</v>
      </c>
    </row>
    <row r="13" spans="1:18" s="13" customFormat="1">
      <c r="A13" s="450">
        <v>3</v>
      </c>
      <c r="B13" s="443" t="s">
        <v>794</v>
      </c>
      <c r="C13" s="333">
        <v>163913</v>
      </c>
      <c r="D13" s="333">
        <v>1346</v>
      </c>
      <c r="E13" s="333">
        <v>0</v>
      </c>
      <c r="F13" s="335">
        <v>0</v>
      </c>
      <c r="G13" s="335">
        <f t="shared" si="0"/>
        <v>165259</v>
      </c>
      <c r="H13" s="483">
        <v>85844.162452775345</v>
      </c>
      <c r="I13" s="31">
        <v>757</v>
      </c>
      <c r="J13" s="31">
        <v>0</v>
      </c>
      <c r="K13" s="31">
        <v>0</v>
      </c>
      <c r="L13" s="483">
        <f t="shared" si="1"/>
        <v>86601.162452775345</v>
      </c>
      <c r="M13" s="333">
        <v>17528523</v>
      </c>
      <c r="N13" s="336">
        <v>177551</v>
      </c>
      <c r="O13" s="336">
        <v>0</v>
      </c>
      <c r="P13" s="333">
        <v>173602</v>
      </c>
      <c r="Q13" s="425">
        <f t="shared" si="2"/>
        <v>17879676</v>
      </c>
    </row>
    <row r="14" spans="1:18" s="13" customFormat="1">
      <c r="A14" s="450">
        <v>4</v>
      </c>
      <c r="B14" s="443" t="s">
        <v>795</v>
      </c>
      <c r="C14" s="333">
        <v>106417</v>
      </c>
      <c r="D14" s="333">
        <v>1372</v>
      </c>
      <c r="E14" s="333">
        <v>0</v>
      </c>
      <c r="F14" s="335">
        <v>537</v>
      </c>
      <c r="G14" s="335">
        <f t="shared" si="0"/>
        <v>108326</v>
      </c>
      <c r="H14" s="483">
        <v>63583.949208921484</v>
      </c>
      <c r="I14" s="31">
        <v>772</v>
      </c>
      <c r="J14" s="31">
        <v>0</v>
      </c>
      <c r="K14" s="31">
        <v>503</v>
      </c>
      <c r="L14" s="483">
        <f t="shared" si="1"/>
        <v>64858.949208921484</v>
      </c>
      <c r="M14" s="333">
        <v>14601258</v>
      </c>
      <c r="N14" s="336">
        <v>557930</v>
      </c>
      <c r="O14" s="336">
        <v>0</v>
      </c>
      <c r="P14" s="333">
        <v>49587</v>
      </c>
      <c r="Q14" s="425">
        <f t="shared" si="2"/>
        <v>15208775</v>
      </c>
    </row>
    <row r="15" spans="1:18" s="13" customFormat="1">
      <c r="A15" s="450">
        <v>5</v>
      </c>
      <c r="B15" s="443" t="s">
        <v>796</v>
      </c>
      <c r="C15" s="333">
        <v>188828</v>
      </c>
      <c r="D15" s="333">
        <v>1676</v>
      </c>
      <c r="E15" s="333">
        <v>0</v>
      </c>
      <c r="F15" s="335">
        <v>1343</v>
      </c>
      <c r="G15" s="335">
        <f t="shared" si="0"/>
        <v>191847</v>
      </c>
      <c r="H15" s="483">
        <v>106880.13685152057</v>
      </c>
      <c r="I15" s="31">
        <v>943</v>
      </c>
      <c r="J15" s="31">
        <v>0</v>
      </c>
      <c r="K15" s="31">
        <v>756</v>
      </c>
      <c r="L15" s="483">
        <f t="shared" si="1"/>
        <v>108579.13685152057</v>
      </c>
      <c r="M15" s="333">
        <v>24027436</v>
      </c>
      <c r="N15" s="336">
        <v>126844</v>
      </c>
      <c r="O15" s="336">
        <v>0</v>
      </c>
      <c r="P15" s="333">
        <v>124015</v>
      </c>
      <c r="Q15" s="425">
        <f t="shared" si="2"/>
        <v>24278295</v>
      </c>
    </row>
    <row r="16" spans="1:18" s="13" customFormat="1">
      <c r="A16" s="450">
        <v>6</v>
      </c>
      <c r="B16" s="443" t="s">
        <v>797</v>
      </c>
      <c r="C16" s="333">
        <v>110964</v>
      </c>
      <c r="D16" s="333">
        <v>0</v>
      </c>
      <c r="E16" s="333">
        <v>0</v>
      </c>
      <c r="F16" s="335">
        <v>0</v>
      </c>
      <c r="G16" s="335">
        <f t="shared" si="0"/>
        <v>110964</v>
      </c>
      <c r="H16" s="483">
        <v>67795.584335219231</v>
      </c>
      <c r="I16" s="31">
        <v>0</v>
      </c>
      <c r="J16" s="31">
        <v>0</v>
      </c>
      <c r="K16" s="31">
        <v>0</v>
      </c>
      <c r="L16" s="483">
        <f t="shared" si="1"/>
        <v>67795.584335219231</v>
      </c>
      <c r="M16" s="333">
        <v>15338073</v>
      </c>
      <c r="N16" s="336">
        <v>0</v>
      </c>
      <c r="O16" s="336">
        <v>0</v>
      </c>
      <c r="P16" s="333">
        <v>0</v>
      </c>
      <c r="Q16" s="425">
        <f t="shared" si="2"/>
        <v>15338073</v>
      </c>
    </row>
    <row r="17" spans="1:17" s="13" customFormat="1">
      <c r="A17" s="450">
        <v>7</v>
      </c>
      <c r="B17" s="443" t="s">
        <v>798</v>
      </c>
      <c r="C17" s="333">
        <v>239886</v>
      </c>
      <c r="D17" s="333">
        <v>0</v>
      </c>
      <c r="E17" s="333">
        <v>2000</v>
      </c>
      <c r="F17" s="335">
        <v>2417</v>
      </c>
      <c r="G17" s="335">
        <f t="shared" si="0"/>
        <v>244303</v>
      </c>
      <c r="H17" s="483">
        <v>123811.89808633734</v>
      </c>
      <c r="I17" s="31">
        <v>0</v>
      </c>
      <c r="J17" s="31">
        <v>1125</v>
      </c>
      <c r="K17" s="31">
        <v>1360</v>
      </c>
      <c r="L17" s="483">
        <f t="shared" si="1"/>
        <v>126296.89808633734</v>
      </c>
      <c r="M17" s="333">
        <v>28155724</v>
      </c>
      <c r="N17" s="336">
        <v>0</v>
      </c>
      <c r="O17" s="336">
        <v>0</v>
      </c>
      <c r="P17" s="333">
        <v>223189</v>
      </c>
      <c r="Q17" s="425">
        <f t="shared" si="2"/>
        <v>28378913</v>
      </c>
    </row>
    <row r="18" spans="1:17" s="13" customFormat="1">
      <c r="A18" s="450">
        <v>8</v>
      </c>
      <c r="B18" s="443" t="s">
        <v>799</v>
      </c>
      <c r="C18" s="333">
        <v>65867</v>
      </c>
      <c r="D18" s="333">
        <v>670</v>
      </c>
      <c r="E18" s="333">
        <v>0</v>
      </c>
      <c r="F18" s="335">
        <v>0</v>
      </c>
      <c r="G18" s="335">
        <f t="shared" si="0"/>
        <v>66537</v>
      </c>
      <c r="H18" s="483">
        <v>33963.213373262835</v>
      </c>
      <c r="I18" s="31">
        <v>377</v>
      </c>
      <c r="J18" s="31">
        <v>0</v>
      </c>
      <c r="K18" s="31">
        <v>0</v>
      </c>
      <c r="L18" s="483">
        <f t="shared" si="1"/>
        <v>34340.213373262835</v>
      </c>
      <c r="M18" s="333">
        <v>7288140</v>
      </c>
      <c r="N18" s="336">
        <v>50707</v>
      </c>
      <c r="O18" s="336">
        <v>0</v>
      </c>
      <c r="P18" s="333">
        <v>0</v>
      </c>
      <c r="Q18" s="425">
        <f t="shared" si="2"/>
        <v>7338847</v>
      </c>
    </row>
    <row r="19" spans="1:17" s="13" customFormat="1">
      <c r="A19" s="450">
        <v>9</v>
      </c>
      <c r="B19" s="443" t="s">
        <v>800</v>
      </c>
      <c r="C19" s="333">
        <v>53133</v>
      </c>
      <c r="D19" s="333">
        <v>335</v>
      </c>
      <c r="E19" s="333">
        <v>0</v>
      </c>
      <c r="F19" s="335">
        <v>0</v>
      </c>
      <c r="G19" s="335">
        <f t="shared" si="0"/>
        <v>53468</v>
      </c>
      <c r="H19" s="483">
        <v>23911.723978274418</v>
      </c>
      <c r="I19" s="31">
        <v>188</v>
      </c>
      <c r="J19" s="31">
        <v>0</v>
      </c>
      <c r="K19" s="31">
        <v>0</v>
      </c>
      <c r="L19" s="483">
        <f t="shared" si="1"/>
        <v>24099.723978274418</v>
      </c>
      <c r="M19" s="333">
        <v>5387926</v>
      </c>
      <c r="N19" s="336">
        <v>25354</v>
      </c>
      <c r="O19" s="336">
        <v>0</v>
      </c>
      <c r="P19" s="333">
        <v>0</v>
      </c>
      <c r="Q19" s="425">
        <f t="shared" si="2"/>
        <v>5413280</v>
      </c>
    </row>
    <row r="20" spans="1:17" s="13" customFormat="1">
      <c r="A20" s="450">
        <v>10</v>
      </c>
      <c r="B20" s="443" t="s">
        <v>801</v>
      </c>
      <c r="C20" s="333">
        <v>137578</v>
      </c>
      <c r="D20" s="333">
        <v>670</v>
      </c>
      <c r="E20" s="333">
        <v>0</v>
      </c>
      <c r="F20" s="335">
        <v>537</v>
      </c>
      <c r="G20" s="335">
        <f t="shared" si="0"/>
        <v>138785</v>
      </c>
      <c r="H20" s="483">
        <v>71184.25128509292</v>
      </c>
      <c r="I20" s="31">
        <v>377</v>
      </c>
      <c r="J20" s="31">
        <v>0</v>
      </c>
      <c r="K20" s="31">
        <v>302</v>
      </c>
      <c r="L20" s="483">
        <f t="shared" si="1"/>
        <v>71863.25128509292</v>
      </c>
      <c r="M20" s="333">
        <v>14439079</v>
      </c>
      <c r="N20" s="336">
        <v>50707</v>
      </c>
      <c r="O20" s="336">
        <v>0</v>
      </c>
      <c r="P20" s="333">
        <v>49587</v>
      </c>
      <c r="Q20" s="425">
        <f t="shared" si="2"/>
        <v>14539373</v>
      </c>
    </row>
    <row r="21" spans="1:17" s="13" customFormat="1">
      <c r="A21" s="450">
        <v>11</v>
      </c>
      <c r="B21" s="443" t="s">
        <v>802</v>
      </c>
      <c r="C21" s="333">
        <v>187386</v>
      </c>
      <c r="D21" s="333">
        <v>1005</v>
      </c>
      <c r="E21" s="333">
        <v>0</v>
      </c>
      <c r="F21" s="335">
        <v>1611</v>
      </c>
      <c r="G21" s="335">
        <f t="shared" si="0"/>
        <v>190002</v>
      </c>
      <c r="H21" s="483">
        <v>111679.08591842273</v>
      </c>
      <c r="I21" s="31">
        <v>565</v>
      </c>
      <c r="J21" s="31">
        <v>0</v>
      </c>
      <c r="K21" s="31">
        <v>906</v>
      </c>
      <c r="L21" s="483">
        <f t="shared" si="1"/>
        <v>113150.08591842273</v>
      </c>
      <c r="M21" s="333">
        <v>24797187</v>
      </c>
      <c r="N21" s="336">
        <v>76061</v>
      </c>
      <c r="O21" s="336">
        <v>0</v>
      </c>
      <c r="P21" s="333">
        <v>148762</v>
      </c>
      <c r="Q21" s="425">
        <f t="shared" si="2"/>
        <v>25022010</v>
      </c>
    </row>
    <row r="22" spans="1:17" s="13" customFormat="1">
      <c r="A22" s="450">
        <v>12</v>
      </c>
      <c r="B22" s="443" t="s">
        <v>803</v>
      </c>
      <c r="C22" s="333">
        <v>271737</v>
      </c>
      <c r="D22" s="333">
        <v>0</v>
      </c>
      <c r="E22" s="333">
        <v>0</v>
      </c>
      <c r="F22" s="335">
        <v>2417</v>
      </c>
      <c r="G22" s="335">
        <f t="shared" si="0"/>
        <v>274154</v>
      </c>
      <c r="H22" s="483">
        <v>140489</v>
      </c>
      <c r="I22" s="31">
        <v>0</v>
      </c>
      <c r="J22" s="31">
        <v>0</v>
      </c>
      <c r="K22" s="31">
        <v>1360</v>
      </c>
      <c r="L22" s="483">
        <f t="shared" si="1"/>
        <v>141849</v>
      </c>
      <c r="M22" s="333">
        <v>37314050</v>
      </c>
      <c r="N22" s="336">
        <v>0</v>
      </c>
      <c r="O22" s="336">
        <v>0</v>
      </c>
      <c r="P22" s="333">
        <v>223189</v>
      </c>
      <c r="Q22" s="425">
        <f t="shared" si="2"/>
        <v>37537239</v>
      </c>
    </row>
    <row r="23" spans="1:17" s="13" customFormat="1">
      <c r="A23" s="450">
        <v>13</v>
      </c>
      <c r="B23" s="443" t="s">
        <v>804</v>
      </c>
      <c r="C23" s="333">
        <v>180141</v>
      </c>
      <c r="D23" s="333">
        <v>1121</v>
      </c>
      <c r="E23" s="333">
        <v>0</v>
      </c>
      <c r="F23" s="335">
        <v>4297</v>
      </c>
      <c r="G23" s="335">
        <f t="shared" si="0"/>
        <v>185559</v>
      </c>
      <c r="H23" s="483">
        <v>114150.71882240697</v>
      </c>
      <c r="I23" s="31">
        <v>631</v>
      </c>
      <c r="J23" s="31">
        <v>0</v>
      </c>
      <c r="K23" s="31">
        <v>2417</v>
      </c>
      <c r="L23" s="483">
        <f t="shared" si="1"/>
        <v>117198.71882240697</v>
      </c>
      <c r="M23" s="333">
        <v>25095498</v>
      </c>
      <c r="N23" s="336">
        <v>304319</v>
      </c>
      <c r="O23" s="336">
        <v>0</v>
      </c>
      <c r="P23" s="333">
        <v>396793</v>
      </c>
      <c r="Q23" s="425">
        <f t="shared" si="2"/>
        <v>25796610</v>
      </c>
    </row>
    <row r="24" spans="1:17" s="13" customFormat="1">
      <c r="A24" s="450">
        <v>14</v>
      </c>
      <c r="B24" s="443" t="s">
        <v>805</v>
      </c>
      <c r="C24" s="333">
        <v>150533</v>
      </c>
      <c r="D24" s="333">
        <v>1676</v>
      </c>
      <c r="E24" s="333">
        <v>0</v>
      </c>
      <c r="F24" s="335">
        <v>2417</v>
      </c>
      <c r="G24" s="335">
        <f t="shared" si="0"/>
        <v>154626</v>
      </c>
      <c r="H24" s="483">
        <v>92667.142558955442</v>
      </c>
      <c r="I24" s="31">
        <v>943</v>
      </c>
      <c r="J24" s="31">
        <v>0</v>
      </c>
      <c r="K24" s="31">
        <v>1360</v>
      </c>
      <c r="L24" s="483">
        <f t="shared" si="1"/>
        <v>94970.142558955442</v>
      </c>
      <c r="M24" s="333">
        <v>21034394</v>
      </c>
      <c r="N24" s="336">
        <v>126844</v>
      </c>
      <c r="O24" s="336">
        <v>0</v>
      </c>
      <c r="P24" s="333">
        <v>223189</v>
      </c>
      <c r="Q24" s="425">
        <f t="shared" si="2"/>
        <v>21384427</v>
      </c>
    </row>
    <row r="25" spans="1:17" s="13" customFormat="1">
      <c r="A25" s="450">
        <v>15</v>
      </c>
      <c r="B25" s="443" t="s">
        <v>806</v>
      </c>
      <c r="C25" s="333">
        <v>294452</v>
      </c>
      <c r="D25" s="333">
        <v>335</v>
      </c>
      <c r="E25" s="333">
        <v>0</v>
      </c>
      <c r="F25" s="335">
        <v>3760</v>
      </c>
      <c r="G25" s="335">
        <f t="shared" si="0"/>
        <v>298547</v>
      </c>
      <c r="H25" s="483">
        <v>171437.07550083654</v>
      </c>
      <c r="I25" s="31">
        <v>188</v>
      </c>
      <c r="J25" s="31">
        <v>0</v>
      </c>
      <c r="K25" s="31">
        <v>2115</v>
      </c>
      <c r="L25" s="483">
        <f t="shared" si="1"/>
        <v>173740.07550083654</v>
      </c>
      <c r="M25" s="333">
        <v>40127990</v>
      </c>
      <c r="N25" s="336">
        <v>25354</v>
      </c>
      <c r="O25" s="336">
        <v>0</v>
      </c>
      <c r="P25" s="333">
        <v>347205</v>
      </c>
      <c r="Q25" s="425">
        <f t="shared" si="2"/>
        <v>40500549</v>
      </c>
    </row>
    <row r="26" spans="1:17" s="13" customFormat="1">
      <c r="A26" s="450">
        <v>16</v>
      </c>
      <c r="B26" s="443" t="s">
        <v>807</v>
      </c>
      <c r="C26" s="333">
        <v>226565</v>
      </c>
      <c r="D26" s="333">
        <v>1346</v>
      </c>
      <c r="E26" s="333">
        <v>0</v>
      </c>
      <c r="F26" s="335">
        <v>10204</v>
      </c>
      <c r="G26" s="335">
        <f t="shared" si="0"/>
        <v>238115</v>
      </c>
      <c r="H26" s="483">
        <v>134725.10359568705</v>
      </c>
      <c r="I26" s="31">
        <v>757</v>
      </c>
      <c r="J26" s="31">
        <v>0</v>
      </c>
      <c r="K26" s="31">
        <v>5741</v>
      </c>
      <c r="L26" s="483">
        <f t="shared" si="1"/>
        <v>141223.10359568705</v>
      </c>
      <c r="M26" s="333">
        <v>28611895</v>
      </c>
      <c r="N26" s="336">
        <v>177551</v>
      </c>
      <c r="O26" s="336">
        <v>0</v>
      </c>
      <c r="P26" s="333">
        <v>942254</v>
      </c>
      <c r="Q26" s="425">
        <f t="shared" si="2"/>
        <v>29731700</v>
      </c>
    </row>
    <row r="27" spans="1:17" s="13" customFormat="1">
      <c r="A27" s="450">
        <v>17</v>
      </c>
      <c r="B27" s="443" t="s">
        <v>808</v>
      </c>
      <c r="C27" s="333">
        <v>55021</v>
      </c>
      <c r="D27" s="333">
        <v>1340</v>
      </c>
      <c r="E27" s="333">
        <v>0</v>
      </c>
      <c r="F27" s="335">
        <v>2685</v>
      </c>
      <c r="G27" s="335">
        <f t="shared" si="0"/>
        <v>59046</v>
      </c>
      <c r="H27" s="483">
        <v>28620.468697502522</v>
      </c>
      <c r="I27" s="31">
        <v>754</v>
      </c>
      <c r="J27" s="31">
        <v>0</v>
      </c>
      <c r="K27" s="31">
        <v>1511</v>
      </c>
      <c r="L27" s="483">
        <f t="shared" si="1"/>
        <v>30885.468697502522</v>
      </c>
      <c r="M27" s="333">
        <v>5166176</v>
      </c>
      <c r="N27" s="336">
        <v>101414</v>
      </c>
      <c r="O27" s="336">
        <v>0</v>
      </c>
      <c r="P27" s="333">
        <v>247937</v>
      </c>
      <c r="Q27" s="425">
        <f t="shared" si="2"/>
        <v>5515527</v>
      </c>
    </row>
    <row r="28" spans="1:17" s="13" customFormat="1">
      <c r="A28" s="450">
        <v>18</v>
      </c>
      <c r="B28" s="443" t="s">
        <v>809</v>
      </c>
      <c r="C28" s="333">
        <v>204250</v>
      </c>
      <c r="D28" s="333">
        <v>1468</v>
      </c>
      <c r="E28" s="333">
        <v>0</v>
      </c>
      <c r="F28" s="335">
        <v>537</v>
      </c>
      <c r="G28" s="335">
        <f t="shared" si="0"/>
        <v>206255</v>
      </c>
      <c r="H28" s="483">
        <v>100986.99165877631</v>
      </c>
      <c r="I28" s="31">
        <v>826</v>
      </c>
      <c r="J28" s="31">
        <v>0</v>
      </c>
      <c r="K28" s="31">
        <v>302</v>
      </c>
      <c r="L28" s="483">
        <f t="shared" si="1"/>
        <v>102114.99165877631</v>
      </c>
      <c r="M28" s="333">
        <v>20671019</v>
      </c>
      <c r="N28" s="336">
        <v>1927478</v>
      </c>
      <c r="O28" s="336">
        <v>0</v>
      </c>
      <c r="P28" s="333">
        <v>49587</v>
      </c>
      <c r="Q28" s="425">
        <f t="shared" si="2"/>
        <v>22648084</v>
      </c>
    </row>
    <row r="29" spans="1:17" s="13" customFormat="1">
      <c r="A29" s="450">
        <v>19</v>
      </c>
      <c r="B29" s="443" t="s">
        <v>810</v>
      </c>
      <c r="C29" s="333">
        <v>315338</v>
      </c>
      <c r="D29" s="333">
        <v>1340</v>
      </c>
      <c r="E29" s="333">
        <v>0</v>
      </c>
      <c r="F29" s="335">
        <v>8862</v>
      </c>
      <c r="G29" s="335">
        <f t="shared" si="0"/>
        <v>325540</v>
      </c>
      <c r="H29" s="483">
        <v>194348.46712018101</v>
      </c>
      <c r="I29" s="31">
        <v>754</v>
      </c>
      <c r="J29" s="31">
        <v>0</v>
      </c>
      <c r="K29" s="31">
        <v>4986</v>
      </c>
      <c r="L29" s="483">
        <f t="shared" si="1"/>
        <v>200088.46712018101</v>
      </c>
      <c r="M29" s="333">
        <v>43420261</v>
      </c>
      <c r="N29" s="336">
        <v>101414</v>
      </c>
      <c r="O29" s="336">
        <v>0</v>
      </c>
      <c r="P29" s="333">
        <v>818332</v>
      </c>
      <c r="Q29" s="425">
        <f t="shared" si="2"/>
        <v>44340007</v>
      </c>
    </row>
    <row r="30" spans="1:17" s="13" customFormat="1" ht="16.149999999999999" customHeight="1">
      <c r="A30" s="450">
        <v>20</v>
      </c>
      <c r="B30" s="443" t="s">
        <v>811</v>
      </c>
      <c r="C30" s="333">
        <v>193550</v>
      </c>
      <c r="D30" s="333">
        <v>1027</v>
      </c>
      <c r="E30" s="333">
        <v>0</v>
      </c>
      <c r="F30" s="335">
        <v>10473</v>
      </c>
      <c r="G30" s="335">
        <f t="shared" si="0"/>
        <v>205050</v>
      </c>
      <c r="H30" s="483">
        <v>123222.36767385685</v>
      </c>
      <c r="I30" s="31">
        <v>578</v>
      </c>
      <c r="J30" s="31">
        <v>0</v>
      </c>
      <c r="K30" s="31">
        <v>5892</v>
      </c>
      <c r="L30" s="483">
        <f t="shared" si="1"/>
        <v>129692.36767385685</v>
      </c>
      <c r="M30" s="333">
        <v>29255958</v>
      </c>
      <c r="N30" s="336">
        <v>380455</v>
      </c>
      <c r="O30" s="336">
        <v>0</v>
      </c>
      <c r="P30" s="333">
        <v>967095</v>
      </c>
      <c r="Q30" s="425">
        <f t="shared" si="2"/>
        <v>30603508</v>
      </c>
    </row>
    <row r="31" spans="1:17" s="13" customFormat="1">
      <c r="A31" s="450">
        <v>21</v>
      </c>
      <c r="B31" s="443" t="s">
        <v>812</v>
      </c>
      <c r="C31" s="333">
        <v>214353</v>
      </c>
      <c r="D31" s="333">
        <v>1394</v>
      </c>
      <c r="E31" s="333">
        <v>0</v>
      </c>
      <c r="F31" s="335">
        <v>12353</v>
      </c>
      <c r="G31" s="335">
        <f t="shared" si="0"/>
        <v>228100</v>
      </c>
      <c r="H31" s="483">
        <v>132000.51318944845</v>
      </c>
      <c r="I31" s="31">
        <v>784</v>
      </c>
      <c r="J31" s="31">
        <v>0</v>
      </c>
      <c r="K31" s="31">
        <v>6950</v>
      </c>
      <c r="L31" s="483">
        <f t="shared" si="1"/>
        <v>139734.51318944845</v>
      </c>
      <c r="M31" s="333">
        <v>27131624</v>
      </c>
      <c r="N31" s="336">
        <v>862325</v>
      </c>
      <c r="O31" s="336">
        <v>0</v>
      </c>
      <c r="P31" s="333">
        <v>1140697</v>
      </c>
      <c r="Q31" s="425">
        <f t="shared" si="2"/>
        <v>29134646</v>
      </c>
    </row>
    <row r="32" spans="1:17" s="13" customFormat="1">
      <c r="A32" s="450">
        <v>22</v>
      </c>
      <c r="B32" s="443" t="s">
        <v>813</v>
      </c>
      <c r="C32" s="333">
        <v>299280</v>
      </c>
      <c r="D32" s="333">
        <v>2064</v>
      </c>
      <c r="E32" s="333">
        <v>0</v>
      </c>
      <c r="F32" s="335">
        <v>23631</v>
      </c>
      <c r="G32" s="335">
        <f t="shared" si="0"/>
        <v>324975</v>
      </c>
      <c r="H32" s="483">
        <v>167133.92511233149</v>
      </c>
      <c r="I32" s="31">
        <v>1161</v>
      </c>
      <c r="J32" s="31">
        <v>0</v>
      </c>
      <c r="K32" s="31">
        <v>13295</v>
      </c>
      <c r="L32" s="483">
        <f t="shared" si="1"/>
        <v>181589.92511233149</v>
      </c>
      <c r="M32" s="333">
        <v>33277304</v>
      </c>
      <c r="N32" s="336">
        <v>913032</v>
      </c>
      <c r="O32" s="336">
        <v>0</v>
      </c>
      <c r="P32" s="333">
        <v>2182126</v>
      </c>
      <c r="Q32" s="425">
        <f t="shared" si="2"/>
        <v>36372462</v>
      </c>
    </row>
    <row r="33" spans="1:20" s="13" customFormat="1" ht="15" customHeight="1">
      <c r="A33" s="450">
        <v>23</v>
      </c>
      <c r="B33" s="443" t="s">
        <v>814</v>
      </c>
      <c r="C33" s="333">
        <v>262377</v>
      </c>
      <c r="D33" s="333">
        <v>1005</v>
      </c>
      <c r="E33" s="333">
        <v>0</v>
      </c>
      <c r="F33" s="335">
        <v>2417</v>
      </c>
      <c r="G33" s="335">
        <f t="shared" si="0"/>
        <v>265799</v>
      </c>
      <c r="H33" s="483">
        <v>135836</v>
      </c>
      <c r="I33" s="31">
        <v>565</v>
      </c>
      <c r="J33" s="31">
        <v>0</v>
      </c>
      <c r="K33" s="31">
        <v>1360</v>
      </c>
      <c r="L33" s="483">
        <f t="shared" si="1"/>
        <v>137761</v>
      </c>
      <c r="M33" s="333">
        <v>33540890</v>
      </c>
      <c r="N33" s="336">
        <v>76061</v>
      </c>
      <c r="O33" s="336">
        <v>0</v>
      </c>
      <c r="P33" s="333">
        <v>223189</v>
      </c>
      <c r="Q33" s="425">
        <f t="shared" si="2"/>
        <v>33840140</v>
      </c>
    </row>
    <row r="34" spans="1:20" s="13" customFormat="1" ht="15" customHeight="1">
      <c r="A34" s="450">
        <v>24</v>
      </c>
      <c r="B34" s="443" t="s">
        <v>815</v>
      </c>
      <c r="C34" s="333">
        <v>151006</v>
      </c>
      <c r="D34" s="333">
        <v>1681</v>
      </c>
      <c r="E34" s="333">
        <v>0</v>
      </c>
      <c r="F34" s="335">
        <v>35178</v>
      </c>
      <c r="G34" s="335">
        <f t="shared" si="0"/>
        <v>187865</v>
      </c>
      <c r="H34" s="483">
        <v>71573.902992776057</v>
      </c>
      <c r="I34" s="31">
        <v>946</v>
      </c>
      <c r="J34" s="31">
        <v>0</v>
      </c>
      <c r="K34" s="31">
        <v>19791</v>
      </c>
      <c r="L34" s="483">
        <f t="shared" si="1"/>
        <v>92310.902992776057</v>
      </c>
      <c r="M34" s="333">
        <v>14438152</v>
      </c>
      <c r="N34" s="336">
        <v>202905</v>
      </c>
      <c r="O34" s="336">
        <v>0</v>
      </c>
      <c r="P34" s="333">
        <v>3248796</v>
      </c>
      <c r="Q34" s="425">
        <f t="shared" si="2"/>
        <v>17889853</v>
      </c>
    </row>
    <row r="35" spans="1:20" s="13" customFormat="1" ht="15" customHeight="1">
      <c r="A35" s="450">
        <v>25</v>
      </c>
      <c r="B35" s="443" t="s">
        <v>816</v>
      </c>
      <c r="C35" s="333">
        <v>19957</v>
      </c>
      <c r="D35" s="333">
        <v>1340</v>
      </c>
      <c r="E35" s="333">
        <v>0</v>
      </c>
      <c r="F35" s="335">
        <v>84858</v>
      </c>
      <c r="G35" s="335">
        <f t="shared" si="0"/>
        <v>106155</v>
      </c>
      <c r="H35" s="483">
        <v>6360.0860276044623</v>
      </c>
      <c r="I35" s="31">
        <v>754</v>
      </c>
      <c r="J35" s="31">
        <v>0</v>
      </c>
      <c r="K35" s="31">
        <v>47741</v>
      </c>
      <c r="L35" s="483">
        <f t="shared" si="1"/>
        <v>54855.086027604462</v>
      </c>
      <c r="M35" s="333">
        <v>3667796</v>
      </c>
      <c r="N35" s="336">
        <v>101414</v>
      </c>
      <c r="O35" s="336">
        <v>0</v>
      </c>
      <c r="P35" s="333">
        <v>7835932</v>
      </c>
      <c r="Q35" s="425">
        <f t="shared" si="2"/>
        <v>11605142</v>
      </c>
    </row>
    <row r="36" spans="1:20" s="13" customFormat="1" ht="15" customHeight="1">
      <c r="A36" s="450">
        <v>26</v>
      </c>
      <c r="B36" s="443" t="s">
        <v>817</v>
      </c>
      <c r="C36" s="333">
        <v>110690</v>
      </c>
      <c r="D36" s="333">
        <v>1027</v>
      </c>
      <c r="E36" s="333">
        <v>0</v>
      </c>
      <c r="F36" s="335">
        <v>23900</v>
      </c>
      <c r="G36" s="335">
        <f t="shared" si="0"/>
        <v>135617</v>
      </c>
      <c r="H36" s="483">
        <v>51494.959107806695</v>
      </c>
      <c r="I36" s="31">
        <v>578</v>
      </c>
      <c r="J36" s="31">
        <v>0</v>
      </c>
      <c r="K36" s="31">
        <v>13446</v>
      </c>
      <c r="L36" s="483">
        <f t="shared" si="1"/>
        <v>65518.959107806695</v>
      </c>
      <c r="M36" s="333">
        <v>10807274</v>
      </c>
      <c r="N36" s="336">
        <v>380455</v>
      </c>
      <c r="O36" s="336">
        <v>0</v>
      </c>
      <c r="P36" s="333">
        <v>2206967</v>
      </c>
      <c r="Q36" s="425">
        <f t="shared" si="2"/>
        <v>13394696</v>
      </c>
    </row>
    <row r="37" spans="1:20" s="13" customFormat="1" ht="15" customHeight="1">
      <c r="A37" s="450">
        <v>27</v>
      </c>
      <c r="B37" s="443" t="s">
        <v>818</v>
      </c>
      <c r="C37" s="333">
        <v>238895</v>
      </c>
      <c r="D37" s="333">
        <v>1016</v>
      </c>
      <c r="E37" s="333">
        <v>1000</v>
      </c>
      <c r="F37" s="335">
        <v>37209</v>
      </c>
      <c r="G37" s="335">
        <f t="shared" si="0"/>
        <v>278120</v>
      </c>
      <c r="H37" s="483">
        <v>73942.41718462533</v>
      </c>
      <c r="I37" s="31">
        <v>572</v>
      </c>
      <c r="J37" s="31">
        <v>562</v>
      </c>
      <c r="K37" s="31">
        <v>20934</v>
      </c>
      <c r="L37" s="483">
        <f t="shared" si="1"/>
        <v>96010.41718462533</v>
      </c>
      <c r="M37" s="333">
        <v>14716071</v>
      </c>
      <c r="N37" s="336">
        <v>228218</v>
      </c>
      <c r="O37" s="336">
        <v>0</v>
      </c>
      <c r="P37" s="333">
        <v>4364366</v>
      </c>
      <c r="Q37" s="425">
        <f t="shared" si="2"/>
        <v>19308655</v>
      </c>
    </row>
    <row r="38" spans="1:20" s="13" customFormat="1" ht="15" customHeight="1">
      <c r="A38" s="450">
        <v>28</v>
      </c>
      <c r="B38" s="443" t="s">
        <v>819</v>
      </c>
      <c r="C38" s="333">
        <v>170180</v>
      </c>
      <c r="D38" s="333">
        <v>1676</v>
      </c>
      <c r="E38" s="333">
        <v>0</v>
      </c>
      <c r="F38" s="335">
        <v>12353</v>
      </c>
      <c r="G38" s="335">
        <f t="shared" si="0"/>
        <v>184209</v>
      </c>
      <c r="H38" s="483">
        <v>83163</v>
      </c>
      <c r="I38" s="31">
        <v>943</v>
      </c>
      <c r="J38" s="31">
        <v>0</v>
      </c>
      <c r="K38" s="31">
        <v>6950</v>
      </c>
      <c r="L38" s="483">
        <f t="shared" si="1"/>
        <v>91056</v>
      </c>
      <c r="M38" s="333">
        <v>21581355</v>
      </c>
      <c r="N38" s="336">
        <v>126844</v>
      </c>
      <c r="O38" s="336">
        <v>0</v>
      </c>
      <c r="P38" s="333">
        <v>1141697</v>
      </c>
      <c r="Q38" s="425">
        <f t="shared" si="2"/>
        <v>22849896</v>
      </c>
    </row>
    <row r="39" spans="1:20" s="13" customFormat="1" ht="15" customHeight="1">
      <c r="A39" s="450">
        <v>29</v>
      </c>
      <c r="B39" s="443" t="s">
        <v>820</v>
      </c>
      <c r="C39" s="333">
        <v>122251</v>
      </c>
      <c r="D39" s="333">
        <v>670</v>
      </c>
      <c r="E39" s="333">
        <v>0</v>
      </c>
      <c r="F39" s="335">
        <v>1106</v>
      </c>
      <c r="G39" s="335">
        <f t="shared" si="0"/>
        <v>124027</v>
      </c>
      <c r="H39" s="483">
        <v>70708.022152175807</v>
      </c>
      <c r="I39" s="31">
        <v>377</v>
      </c>
      <c r="J39" s="31">
        <v>0</v>
      </c>
      <c r="K39" s="31">
        <v>622</v>
      </c>
      <c r="L39" s="483">
        <f t="shared" si="1"/>
        <v>71707.022152175807</v>
      </c>
      <c r="M39" s="336">
        <v>16226581</v>
      </c>
      <c r="N39" s="336">
        <v>50607</v>
      </c>
      <c r="O39" s="336">
        <v>0</v>
      </c>
      <c r="P39" s="333">
        <v>102130</v>
      </c>
      <c r="Q39" s="425">
        <f t="shared" si="2"/>
        <v>16379318</v>
      </c>
    </row>
    <row r="40" spans="1:20" s="13" customFormat="1" ht="15" customHeight="1">
      <c r="A40" s="450">
        <v>30</v>
      </c>
      <c r="B40" s="443" t="s">
        <v>821</v>
      </c>
      <c r="C40" s="333">
        <v>76347</v>
      </c>
      <c r="D40" s="333">
        <v>1351</v>
      </c>
      <c r="E40" s="333">
        <v>0</v>
      </c>
      <c r="F40" s="335">
        <v>2685</v>
      </c>
      <c r="G40" s="335">
        <f t="shared" si="0"/>
        <v>80383</v>
      </c>
      <c r="H40" s="483">
        <v>42029</v>
      </c>
      <c r="I40" s="31">
        <v>760</v>
      </c>
      <c r="J40" s="31">
        <v>0</v>
      </c>
      <c r="K40" s="31">
        <v>1511</v>
      </c>
      <c r="L40" s="483">
        <f t="shared" si="1"/>
        <v>44300</v>
      </c>
      <c r="M40" s="336">
        <v>10582549</v>
      </c>
      <c r="N40" s="336">
        <v>253590</v>
      </c>
      <c r="O40" s="336">
        <v>0</v>
      </c>
      <c r="P40" s="333">
        <v>247937</v>
      </c>
      <c r="Q40" s="425">
        <f t="shared" si="2"/>
        <v>11084076</v>
      </c>
    </row>
    <row r="41" spans="1:20" s="13" customFormat="1" ht="15" customHeight="1">
      <c r="A41" s="450">
        <v>31</v>
      </c>
      <c r="B41" s="443" t="s">
        <v>822</v>
      </c>
      <c r="C41" s="333">
        <v>38631</v>
      </c>
      <c r="D41" s="333">
        <v>0</v>
      </c>
      <c r="E41" s="333">
        <v>0</v>
      </c>
      <c r="F41" s="335">
        <v>269</v>
      </c>
      <c r="G41" s="335">
        <f t="shared" si="0"/>
        <v>38900</v>
      </c>
      <c r="H41" s="483">
        <v>20641.797098357158</v>
      </c>
      <c r="I41" s="31">
        <v>0</v>
      </c>
      <c r="J41" s="31">
        <v>0</v>
      </c>
      <c r="K41" s="31">
        <v>151</v>
      </c>
      <c r="L41" s="483">
        <f t="shared" si="1"/>
        <v>20792.797098357158</v>
      </c>
      <c r="M41" s="336">
        <v>4847852</v>
      </c>
      <c r="N41" s="336">
        <v>0</v>
      </c>
      <c r="O41" s="336">
        <v>0</v>
      </c>
      <c r="P41" s="333">
        <v>24940</v>
      </c>
      <c r="Q41" s="425">
        <f t="shared" si="2"/>
        <v>4872792</v>
      </c>
    </row>
    <row r="42" spans="1:20" s="13" customFormat="1" ht="15" customHeight="1">
      <c r="A42" s="450">
        <v>32</v>
      </c>
      <c r="B42" s="443" t="s">
        <v>823</v>
      </c>
      <c r="C42" s="333">
        <v>68391</v>
      </c>
      <c r="D42" s="333">
        <v>0</v>
      </c>
      <c r="E42" s="333">
        <v>0</v>
      </c>
      <c r="F42" s="335">
        <v>0</v>
      </c>
      <c r="G42" s="335">
        <f t="shared" si="0"/>
        <v>68391</v>
      </c>
      <c r="H42" s="483">
        <v>34508</v>
      </c>
      <c r="I42" s="31">
        <v>0</v>
      </c>
      <c r="J42" s="31">
        <v>0</v>
      </c>
      <c r="K42" s="31">
        <v>0</v>
      </c>
      <c r="L42" s="483">
        <f t="shared" si="1"/>
        <v>34508</v>
      </c>
      <c r="M42" s="336">
        <v>5219560</v>
      </c>
      <c r="N42" s="336">
        <v>0</v>
      </c>
      <c r="O42" s="336">
        <v>0</v>
      </c>
      <c r="P42" s="333">
        <v>0</v>
      </c>
      <c r="Q42" s="425">
        <f t="shared" si="2"/>
        <v>5219560</v>
      </c>
    </row>
    <row r="43" spans="1:20" s="13" customFormat="1" ht="15" customHeight="1">
      <c r="A43" s="469">
        <v>33</v>
      </c>
      <c r="B43" s="330" t="s">
        <v>824</v>
      </c>
      <c r="C43" s="333">
        <v>122378</v>
      </c>
      <c r="D43" s="333">
        <v>0</v>
      </c>
      <c r="E43" s="333">
        <v>0</v>
      </c>
      <c r="F43" s="335">
        <v>270</v>
      </c>
      <c r="G43" s="335">
        <f t="shared" si="0"/>
        <v>122648</v>
      </c>
      <c r="H43" s="483">
        <v>71411.398124857078</v>
      </c>
      <c r="I43" s="31">
        <v>0</v>
      </c>
      <c r="J43" s="31">
        <v>0</v>
      </c>
      <c r="K43" s="31">
        <v>152</v>
      </c>
      <c r="L43" s="483">
        <f t="shared" si="1"/>
        <v>71563.398124857078</v>
      </c>
      <c r="M43" s="336">
        <v>15622345</v>
      </c>
      <c r="N43" s="336">
        <v>0</v>
      </c>
      <c r="O43" s="336">
        <v>0</v>
      </c>
      <c r="P43" s="333">
        <v>24992</v>
      </c>
      <c r="Q43" s="425">
        <f t="shared" si="2"/>
        <v>15647337</v>
      </c>
    </row>
    <row r="44" spans="1:20" s="13" customFormat="1" ht="15" customHeight="1">
      <c r="A44" s="469">
        <v>34</v>
      </c>
      <c r="B44" s="330" t="s">
        <v>825</v>
      </c>
      <c r="C44" s="333">
        <v>101428</v>
      </c>
      <c r="D44" s="333">
        <v>1676</v>
      </c>
      <c r="E44" s="333">
        <v>0</v>
      </c>
      <c r="F44" s="335">
        <v>0</v>
      </c>
      <c r="G44" s="335">
        <f t="shared" si="0"/>
        <v>103104</v>
      </c>
      <c r="H44" s="483">
        <v>58222.60275649454</v>
      </c>
      <c r="I44" s="31">
        <v>943</v>
      </c>
      <c r="J44" s="31">
        <v>0</v>
      </c>
      <c r="K44" s="31">
        <v>0</v>
      </c>
      <c r="L44" s="483">
        <f t="shared" si="1"/>
        <v>59165.60275649454</v>
      </c>
      <c r="M44" s="336">
        <v>12923392</v>
      </c>
      <c r="N44" s="336">
        <v>126765</v>
      </c>
      <c r="O44" s="336">
        <v>0</v>
      </c>
      <c r="P44" s="333">
        <v>0</v>
      </c>
      <c r="Q44" s="425">
        <f t="shared" si="2"/>
        <v>13050157</v>
      </c>
    </row>
    <row r="45" spans="1:20" ht="15" customHeight="1">
      <c r="A45" s="469">
        <v>35</v>
      </c>
      <c r="B45" s="330" t="s">
        <v>826</v>
      </c>
      <c r="C45" s="336">
        <v>191287</v>
      </c>
      <c r="D45" s="336">
        <v>670</v>
      </c>
      <c r="E45" s="333">
        <v>1000</v>
      </c>
      <c r="F45" s="352">
        <v>0</v>
      </c>
      <c r="G45" s="335">
        <f t="shared" si="0"/>
        <v>192957</v>
      </c>
      <c r="H45" s="484">
        <v>105881</v>
      </c>
      <c r="I45" s="31">
        <v>377</v>
      </c>
      <c r="J45" s="31">
        <v>562</v>
      </c>
      <c r="K45" s="347">
        <v>0</v>
      </c>
      <c r="L45" s="483">
        <f t="shared" si="1"/>
        <v>106820</v>
      </c>
      <c r="M45" s="336">
        <v>23832169</v>
      </c>
      <c r="N45" s="336">
        <v>50733</v>
      </c>
      <c r="O45" s="336">
        <v>0</v>
      </c>
      <c r="P45" s="336">
        <v>0</v>
      </c>
      <c r="Q45" s="425">
        <f t="shared" si="2"/>
        <v>23882902</v>
      </c>
      <c r="S45" s="13"/>
      <c r="T45" s="13"/>
    </row>
    <row r="46" spans="1:20" ht="15" customHeight="1">
      <c r="A46" s="469">
        <v>36</v>
      </c>
      <c r="B46" s="330" t="s">
        <v>827</v>
      </c>
      <c r="C46" s="336">
        <v>112505</v>
      </c>
      <c r="D46" s="336">
        <v>670</v>
      </c>
      <c r="E46" s="333">
        <v>0</v>
      </c>
      <c r="F46" s="352">
        <v>0</v>
      </c>
      <c r="G46" s="335">
        <f t="shared" si="0"/>
        <v>113175</v>
      </c>
      <c r="H46" s="484">
        <v>55792.014009481703</v>
      </c>
      <c r="I46" s="31">
        <v>377</v>
      </c>
      <c r="J46" s="31">
        <v>0</v>
      </c>
      <c r="K46" s="347">
        <v>0</v>
      </c>
      <c r="L46" s="483">
        <f t="shared" si="1"/>
        <v>56169.014009481703</v>
      </c>
      <c r="M46" s="336">
        <v>10493887</v>
      </c>
      <c r="N46" s="336">
        <v>50722</v>
      </c>
      <c r="O46" s="336">
        <v>0</v>
      </c>
      <c r="P46" s="336">
        <v>0</v>
      </c>
      <c r="Q46" s="425">
        <f t="shared" si="2"/>
        <v>10544609</v>
      </c>
      <c r="S46" s="13"/>
      <c r="T46" s="13"/>
    </row>
    <row r="47" spans="1:20" ht="15" customHeight="1">
      <c r="A47" s="469">
        <v>37</v>
      </c>
      <c r="B47" s="330" t="s">
        <v>828</v>
      </c>
      <c r="C47" s="336">
        <v>120409</v>
      </c>
      <c r="D47" s="336">
        <v>1750</v>
      </c>
      <c r="E47" s="333">
        <v>0</v>
      </c>
      <c r="F47" s="352">
        <v>12621</v>
      </c>
      <c r="G47" s="335">
        <f t="shared" si="0"/>
        <v>134780</v>
      </c>
      <c r="H47" s="484">
        <v>55991</v>
      </c>
      <c r="I47" s="31">
        <v>985</v>
      </c>
      <c r="J47" s="31">
        <v>0</v>
      </c>
      <c r="K47" s="347">
        <v>7101</v>
      </c>
      <c r="L47" s="483">
        <f t="shared" si="1"/>
        <v>64077</v>
      </c>
      <c r="M47" s="336">
        <v>12503212</v>
      </c>
      <c r="N47" s="336">
        <v>1191997</v>
      </c>
      <c r="O47" s="336">
        <v>0</v>
      </c>
      <c r="P47" s="336">
        <v>1165445</v>
      </c>
      <c r="Q47" s="425">
        <f t="shared" si="2"/>
        <v>14860654</v>
      </c>
      <c r="S47" s="13"/>
      <c r="T47" s="13"/>
    </row>
    <row r="48" spans="1:20" ht="15" customHeight="1">
      <c r="A48" s="469">
        <v>38</v>
      </c>
      <c r="B48" s="330" t="s">
        <v>829</v>
      </c>
      <c r="C48" s="336">
        <v>119731</v>
      </c>
      <c r="D48" s="336">
        <v>0</v>
      </c>
      <c r="E48" s="333">
        <v>0</v>
      </c>
      <c r="F48" s="352">
        <v>2148</v>
      </c>
      <c r="G48" s="335">
        <f t="shared" si="0"/>
        <v>121879</v>
      </c>
      <c r="H48" s="484">
        <v>68777.382781231368</v>
      </c>
      <c r="I48" s="31">
        <v>0</v>
      </c>
      <c r="J48" s="31">
        <v>0</v>
      </c>
      <c r="K48" s="347">
        <v>1208</v>
      </c>
      <c r="L48" s="483">
        <f t="shared" si="1"/>
        <v>69985.382781231368</v>
      </c>
      <c r="M48" s="336">
        <v>16238414</v>
      </c>
      <c r="N48" s="336">
        <v>0</v>
      </c>
      <c r="O48" s="336">
        <v>0</v>
      </c>
      <c r="P48" s="336">
        <v>198353</v>
      </c>
      <c r="Q48" s="425">
        <f t="shared" si="2"/>
        <v>16436767</v>
      </c>
      <c r="S48" s="13"/>
      <c r="T48" s="13"/>
    </row>
    <row r="49" spans="1:20" ht="15" customHeight="1">
      <c r="A49" s="635" t="s">
        <v>14</v>
      </c>
      <c r="B49" s="635"/>
      <c r="C49" s="338">
        <f>SUM(C11:C48)</f>
        <v>6088580</v>
      </c>
      <c r="D49" s="338">
        <f>SUM(D11:D48)</f>
        <v>37068</v>
      </c>
      <c r="E49" s="341">
        <f>SUM(E11:E48)</f>
        <v>4000</v>
      </c>
      <c r="F49" s="338">
        <f>SUM(F11:F48)</f>
        <v>303329</v>
      </c>
      <c r="G49" s="481">
        <f t="shared" si="0"/>
        <v>6432977</v>
      </c>
      <c r="H49" s="485">
        <f>SUM(H11:H48)</f>
        <v>3331148.1898567872</v>
      </c>
      <c r="I49" s="482">
        <f>SUM(I11:I48)</f>
        <v>20855</v>
      </c>
      <c r="J49" s="482">
        <f>SUM(J11:J48)</f>
        <v>2249</v>
      </c>
      <c r="K49" s="482">
        <f>SUM(K11:K48)</f>
        <v>170883</v>
      </c>
      <c r="L49" s="589">
        <f t="shared" si="1"/>
        <v>3525135.1898567872</v>
      </c>
      <c r="M49" s="25">
        <f>SUM(M11:M48)</f>
        <v>741058547</v>
      </c>
      <c r="N49" s="338">
        <f>SUM(N11:N48)</f>
        <v>9079263</v>
      </c>
      <c r="O49" s="336">
        <f>SUM(O11:O48)</f>
        <v>0</v>
      </c>
      <c r="P49" s="338">
        <f>SUM(P11:P48)</f>
        <v>29113499</v>
      </c>
      <c r="Q49" s="430">
        <f>SUM(M49:P49)</f>
        <v>779251309</v>
      </c>
      <c r="S49" s="13"/>
      <c r="T49" s="13"/>
    </row>
    <row r="50" spans="1:20">
      <c r="A50" s="64"/>
      <c r="B50" s="20"/>
      <c r="C50" s="20"/>
      <c r="D50" s="20"/>
      <c r="E50" s="353"/>
      <c r="F50" s="20"/>
      <c r="G50" s="343"/>
      <c r="H50" s="20"/>
      <c r="I50" s="20"/>
      <c r="J50" s="20"/>
      <c r="K50" s="20"/>
      <c r="L50" s="20"/>
      <c r="M50" s="20"/>
      <c r="N50" s="20"/>
      <c r="O50" s="20"/>
      <c r="P50" s="20"/>
      <c r="Q50" s="20"/>
    </row>
    <row r="51" spans="1:20">
      <c r="A51" s="9" t="s">
        <v>7</v>
      </c>
      <c r="B51"/>
      <c r="C51"/>
      <c r="D51"/>
      <c r="L51" s="354"/>
      <c r="M51" s="354"/>
    </row>
    <row r="52" spans="1:20">
      <c r="A52" t="s">
        <v>8</v>
      </c>
      <c r="B52"/>
      <c r="C52"/>
      <c r="D52"/>
      <c r="I52" s="354"/>
      <c r="J52" s="354"/>
    </row>
    <row r="53" spans="1:20">
      <c r="A53" t="s">
        <v>9</v>
      </c>
      <c r="B53"/>
      <c r="C53"/>
      <c r="D53"/>
      <c r="I53" s="10"/>
      <c r="J53" s="10"/>
      <c r="K53" s="10"/>
      <c r="L53" s="480"/>
      <c r="M53" s="354"/>
    </row>
    <row r="54" spans="1:20" customFormat="1">
      <c r="A54" s="309" t="s">
        <v>439</v>
      </c>
      <c r="J54" s="10"/>
      <c r="K54" s="10"/>
      <c r="L54" s="10"/>
    </row>
    <row r="55" spans="1:20" customFormat="1">
      <c r="C55" s="309" t="s">
        <v>441</v>
      </c>
      <c r="E55" s="11"/>
      <c r="F55" s="11"/>
      <c r="G55" s="11"/>
      <c r="H55" s="11"/>
      <c r="I55" s="11"/>
      <c r="J55" s="11"/>
      <c r="K55" s="11"/>
      <c r="L55" s="11"/>
      <c r="M55" s="11"/>
    </row>
    <row r="57" spans="1:20" ht="12.75" customHeight="1">
      <c r="N57" s="641" t="s">
        <v>1027</v>
      </c>
      <c r="O57" s="641"/>
      <c r="P57" s="641"/>
    </row>
    <row r="58" spans="1:20" ht="12.75" customHeight="1">
      <c r="N58" s="641"/>
      <c r="O58" s="641"/>
      <c r="P58" s="641"/>
    </row>
    <row r="59" spans="1:20" ht="12.75" customHeight="1">
      <c r="N59" s="641"/>
      <c r="O59" s="641"/>
      <c r="P59" s="641"/>
    </row>
    <row r="60" spans="1:20" ht="12.75" customHeight="1">
      <c r="N60" s="641"/>
      <c r="O60" s="641"/>
      <c r="P60" s="641"/>
    </row>
  </sheetData>
  <mergeCells count="13">
    <mergeCell ref="A49:B49"/>
    <mergeCell ref="N57:P60"/>
    <mergeCell ref="O1:Q1"/>
    <mergeCell ref="M8:Q8"/>
    <mergeCell ref="A8:A9"/>
    <mergeCell ref="B8:B9"/>
    <mergeCell ref="A7:B7"/>
    <mergeCell ref="N7:R7"/>
    <mergeCell ref="C8:G8"/>
    <mergeCell ref="H8:L8"/>
    <mergeCell ref="A5:Q5"/>
    <mergeCell ref="A3:Q3"/>
    <mergeCell ref="A2:Q2"/>
  </mergeCells>
  <phoneticPr fontId="0" type="noConversion"/>
  <printOptions horizontalCentered="1"/>
  <pageMargins left="0.70866141732283472" right="0.70866141732283472" top="0.23622047244094491" bottom="0" header="0.31496062992125984" footer="0.31496062992125984"/>
  <pageSetup paperSize="9" scale="66"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K55"/>
  <sheetViews>
    <sheetView zoomScaleSheetLayoutView="100" workbookViewId="0">
      <selection activeCell="I55" sqref="I55:K58"/>
    </sheetView>
  </sheetViews>
  <sheetFormatPr defaultRowHeight="12.75"/>
  <cols>
    <col min="1" max="1" width="6" customWidth="1"/>
    <col min="2" max="2" width="15.5703125" customWidth="1"/>
    <col min="3" max="3" width="17.28515625" customWidth="1"/>
    <col min="4" max="4" width="19" customWidth="1"/>
    <col min="5" max="5" width="19.7109375" customWidth="1"/>
    <col min="6" max="6" width="18.85546875" customWidth="1"/>
    <col min="7" max="7" width="16.42578125" customWidth="1"/>
    <col min="8" max="8" width="17.5703125" customWidth="1"/>
    <col min="9" max="9" width="10.5703125" customWidth="1"/>
    <col min="10" max="10" width="13.42578125" customWidth="1"/>
  </cols>
  <sheetData>
    <row r="1" spans="1:7" ht="18">
      <c r="A1" s="722" t="s">
        <v>0</v>
      </c>
      <c r="B1" s="722"/>
      <c r="C1" s="722"/>
      <c r="D1" s="722"/>
      <c r="E1" s="722"/>
      <c r="F1" s="722"/>
      <c r="G1" s="183" t="s">
        <v>688</v>
      </c>
    </row>
    <row r="2" spans="1:7" ht="21">
      <c r="A2" s="723" t="s">
        <v>652</v>
      </c>
      <c r="B2" s="723"/>
      <c r="C2" s="723"/>
      <c r="D2" s="723"/>
      <c r="E2" s="723"/>
      <c r="F2" s="723"/>
    </row>
    <row r="3" spans="1:7" ht="15">
      <c r="A3" s="185"/>
      <c r="B3" s="185"/>
    </row>
    <row r="4" spans="1:7" ht="18" customHeight="1">
      <c r="A4" s="724" t="s">
        <v>689</v>
      </c>
      <c r="B4" s="724"/>
      <c r="C4" s="724"/>
      <c r="D4" s="724"/>
      <c r="E4" s="724"/>
      <c r="F4" s="724"/>
    </row>
    <row r="5" spans="1:7" ht="15">
      <c r="A5" s="186" t="s">
        <v>830</v>
      </c>
      <c r="B5" s="186"/>
    </row>
    <row r="6" spans="1:7" ht="15">
      <c r="A6" s="186"/>
      <c r="B6" s="186"/>
      <c r="F6" s="91" t="s">
        <v>978</v>
      </c>
      <c r="G6" s="97"/>
    </row>
    <row r="7" spans="1:7" ht="42" customHeight="1">
      <c r="A7" s="187" t="s">
        <v>2</v>
      </c>
      <c r="B7" s="187" t="s">
        <v>3</v>
      </c>
      <c r="C7" s="277" t="s">
        <v>690</v>
      </c>
      <c r="D7" s="277" t="s">
        <v>691</v>
      </c>
      <c r="E7" s="277" t="s">
        <v>692</v>
      </c>
      <c r="F7" s="277" t="s">
        <v>693</v>
      </c>
      <c r="G7" s="263" t="s">
        <v>694</v>
      </c>
    </row>
    <row r="8" spans="1:7" s="183" customFormat="1" ht="15">
      <c r="A8" s="189" t="s">
        <v>268</v>
      </c>
      <c r="B8" s="189" t="s">
        <v>269</v>
      </c>
      <c r="C8" s="189" t="s">
        <v>270</v>
      </c>
      <c r="D8" s="189" t="s">
        <v>271</v>
      </c>
      <c r="E8" s="189" t="s">
        <v>272</v>
      </c>
      <c r="F8" s="189" t="s">
        <v>273</v>
      </c>
      <c r="G8" s="189" t="s">
        <v>274</v>
      </c>
    </row>
    <row r="9" spans="1:7" s="183" customFormat="1" ht="15" customHeight="1">
      <c r="A9" s="450">
        <v>1</v>
      </c>
      <c r="B9" s="443" t="s">
        <v>792</v>
      </c>
      <c r="C9" s="465">
        <v>730995</v>
      </c>
      <c r="D9" s="465">
        <v>398977</v>
      </c>
      <c r="E9" s="465">
        <v>175330</v>
      </c>
      <c r="F9" s="465">
        <v>156688</v>
      </c>
      <c r="G9" s="465"/>
    </row>
    <row r="10" spans="1:7" s="183" customFormat="1" ht="15" customHeight="1">
      <c r="A10" s="450">
        <v>2</v>
      </c>
      <c r="B10" s="443" t="s">
        <v>793</v>
      </c>
      <c r="C10" s="465">
        <v>456717</v>
      </c>
      <c r="D10" s="465">
        <v>275773</v>
      </c>
      <c r="E10" s="465">
        <v>173526</v>
      </c>
      <c r="F10" s="465">
        <v>7418</v>
      </c>
      <c r="G10" s="465"/>
    </row>
    <row r="11" spans="1:7" s="183" customFormat="1" ht="15" customHeight="1">
      <c r="A11" s="450">
        <v>3</v>
      </c>
      <c r="B11" s="443" t="s">
        <v>794</v>
      </c>
      <c r="C11" s="465">
        <v>449801</v>
      </c>
      <c r="D11" s="465">
        <v>275770</v>
      </c>
      <c r="E11" s="465">
        <v>87327</v>
      </c>
      <c r="F11" s="465">
        <v>86704</v>
      </c>
      <c r="G11" s="465"/>
    </row>
    <row r="12" spans="1:7" s="183" customFormat="1" ht="15" customHeight="1">
      <c r="A12" s="450">
        <v>4</v>
      </c>
      <c r="B12" s="443" t="s">
        <v>795</v>
      </c>
      <c r="C12" s="465">
        <v>288600</v>
      </c>
      <c r="D12" s="465">
        <v>210651</v>
      </c>
      <c r="E12" s="465">
        <v>27552</v>
      </c>
      <c r="F12" s="465">
        <v>50397</v>
      </c>
      <c r="G12" s="465"/>
    </row>
    <row r="13" spans="1:7" s="183" customFormat="1" ht="15" customHeight="1">
      <c r="A13" s="450">
        <v>5</v>
      </c>
      <c r="B13" s="443" t="s">
        <v>796</v>
      </c>
      <c r="C13" s="465">
        <v>513546</v>
      </c>
      <c r="D13" s="465">
        <v>224278</v>
      </c>
      <c r="E13" s="465">
        <v>144665</v>
      </c>
      <c r="F13" s="465">
        <v>144603</v>
      </c>
      <c r="G13" s="465"/>
    </row>
    <row r="14" spans="1:7" s="183" customFormat="1" ht="15" customHeight="1">
      <c r="A14" s="450">
        <v>6</v>
      </c>
      <c r="B14" s="443" t="s">
        <v>797</v>
      </c>
      <c r="C14" s="465">
        <v>290587</v>
      </c>
      <c r="D14" s="465">
        <v>226333</v>
      </c>
      <c r="E14" s="465">
        <v>35146</v>
      </c>
      <c r="F14" s="465">
        <v>29108</v>
      </c>
      <c r="G14" s="465"/>
    </row>
    <row r="15" spans="1:7" s="183" customFormat="1" ht="15" customHeight="1">
      <c r="A15" s="450">
        <v>7</v>
      </c>
      <c r="B15" s="443" t="s">
        <v>798</v>
      </c>
      <c r="C15" s="465">
        <v>767769</v>
      </c>
      <c r="D15" s="465">
        <v>495285</v>
      </c>
      <c r="E15" s="465">
        <v>252847</v>
      </c>
      <c r="F15" s="465">
        <v>19637</v>
      </c>
      <c r="G15" s="465"/>
    </row>
    <row r="16" spans="1:7" s="183" customFormat="1" ht="15" customHeight="1">
      <c r="A16" s="450">
        <v>8</v>
      </c>
      <c r="B16" s="443" t="s">
        <v>799</v>
      </c>
      <c r="C16" s="465">
        <v>185859</v>
      </c>
      <c r="D16" s="465">
        <v>98966</v>
      </c>
      <c r="E16" s="465">
        <v>3707</v>
      </c>
      <c r="F16" s="465">
        <v>83186</v>
      </c>
      <c r="G16" s="465"/>
    </row>
    <row r="17" spans="1:11" s="183" customFormat="1" ht="15" customHeight="1">
      <c r="A17" s="450">
        <v>9</v>
      </c>
      <c r="B17" s="443" t="s">
        <v>800</v>
      </c>
      <c r="C17" s="465">
        <v>141448</v>
      </c>
      <c r="D17" s="465">
        <v>64512</v>
      </c>
      <c r="E17" s="465">
        <v>71150</v>
      </c>
      <c r="F17" s="465">
        <v>5786</v>
      </c>
      <c r="G17" s="465"/>
    </row>
    <row r="18" spans="1:11" s="183" customFormat="1" ht="15" customHeight="1">
      <c r="A18" s="450">
        <v>10</v>
      </c>
      <c r="B18" s="443" t="s">
        <v>801</v>
      </c>
      <c r="C18" s="465">
        <v>409148</v>
      </c>
      <c r="D18" s="465">
        <v>228222</v>
      </c>
      <c r="E18" s="465">
        <v>120653</v>
      </c>
      <c r="F18" s="465">
        <v>60273</v>
      </c>
      <c r="G18" s="465"/>
    </row>
    <row r="19" spans="1:11" s="183" customFormat="1" ht="15" customHeight="1">
      <c r="A19" s="450">
        <v>11</v>
      </c>
      <c r="B19" s="443" t="s">
        <v>802</v>
      </c>
      <c r="C19" s="465">
        <v>501810</v>
      </c>
      <c r="D19" s="465">
        <v>279327</v>
      </c>
      <c r="E19" s="465">
        <v>219671</v>
      </c>
      <c r="F19" s="465">
        <v>2812</v>
      </c>
      <c r="G19" s="465"/>
    </row>
    <row r="20" spans="1:11" s="183" customFormat="1" ht="15" customHeight="1">
      <c r="A20" s="450">
        <v>12</v>
      </c>
      <c r="B20" s="443" t="s">
        <v>803</v>
      </c>
      <c r="C20" s="465">
        <v>776796</v>
      </c>
      <c r="D20" s="465">
        <v>387868</v>
      </c>
      <c r="E20" s="465">
        <v>32146</v>
      </c>
      <c r="F20" s="465">
        <v>356782</v>
      </c>
      <c r="G20" s="465"/>
    </row>
    <row r="21" spans="1:11" s="183" customFormat="1" ht="15" customHeight="1">
      <c r="A21" s="450">
        <v>13</v>
      </c>
      <c r="B21" s="443" t="s">
        <v>804</v>
      </c>
      <c r="C21" s="465">
        <v>488384</v>
      </c>
      <c r="D21" s="465">
        <v>387783</v>
      </c>
      <c r="E21" s="465">
        <v>0</v>
      </c>
      <c r="F21" s="465">
        <v>100601</v>
      </c>
      <c r="G21" s="465"/>
      <c r="K21"/>
    </row>
    <row r="22" spans="1:11" s="183" customFormat="1" ht="15" customHeight="1">
      <c r="A22" s="450">
        <v>14</v>
      </c>
      <c r="B22" s="443" t="s">
        <v>805</v>
      </c>
      <c r="C22" s="465">
        <v>430730</v>
      </c>
      <c r="D22" s="465">
        <v>281897</v>
      </c>
      <c r="E22" s="465">
        <v>0</v>
      </c>
      <c r="F22" s="465">
        <v>148833</v>
      </c>
      <c r="G22" s="465"/>
    </row>
    <row r="23" spans="1:11" s="183" customFormat="1" ht="15" customHeight="1">
      <c r="A23" s="450">
        <v>15</v>
      </c>
      <c r="B23" s="443" t="s">
        <v>806</v>
      </c>
      <c r="C23" s="465">
        <v>842697</v>
      </c>
      <c r="D23" s="465">
        <v>450790</v>
      </c>
      <c r="E23" s="465">
        <v>145393</v>
      </c>
      <c r="F23" s="465">
        <v>246514</v>
      </c>
      <c r="G23" s="465"/>
    </row>
    <row r="24" spans="1:11" s="183" customFormat="1" ht="15" customHeight="1">
      <c r="A24" s="450">
        <v>16</v>
      </c>
      <c r="B24" s="443" t="s">
        <v>807</v>
      </c>
      <c r="C24" s="465">
        <v>753560</v>
      </c>
      <c r="D24" s="465">
        <v>602636</v>
      </c>
      <c r="E24" s="465">
        <v>102503</v>
      </c>
      <c r="F24" s="465">
        <v>48421</v>
      </c>
      <c r="G24" s="465"/>
      <c r="K24"/>
    </row>
    <row r="25" spans="1:11" s="183" customFormat="1" ht="15" customHeight="1">
      <c r="A25" s="450">
        <v>17</v>
      </c>
      <c r="B25" s="443" t="s">
        <v>808</v>
      </c>
      <c r="C25" s="465">
        <v>152366</v>
      </c>
      <c r="D25" s="465">
        <v>112800</v>
      </c>
      <c r="E25" s="465">
        <v>23702</v>
      </c>
      <c r="F25" s="465">
        <v>15864</v>
      </c>
      <c r="G25" s="465"/>
      <c r="K25"/>
    </row>
    <row r="26" spans="1:11" s="183" customFormat="1" ht="15" customHeight="1">
      <c r="A26" s="450">
        <v>18</v>
      </c>
      <c r="B26" s="443" t="s">
        <v>809</v>
      </c>
      <c r="C26" s="465">
        <v>562368</v>
      </c>
      <c r="D26" s="465">
        <v>352313</v>
      </c>
      <c r="E26" s="465">
        <v>21138</v>
      </c>
      <c r="F26" s="465">
        <v>188917</v>
      </c>
      <c r="G26" s="465"/>
      <c r="K26"/>
    </row>
    <row r="27" spans="1:11" s="183" customFormat="1" ht="15" customHeight="1">
      <c r="A27" s="450">
        <v>19</v>
      </c>
      <c r="B27" s="443" t="s">
        <v>810</v>
      </c>
      <c r="C27" s="465">
        <v>1063509</v>
      </c>
      <c r="D27" s="465">
        <v>176070</v>
      </c>
      <c r="E27" s="465">
        <v>0</v>
      </c>
      <c r="F27" s="465">
        <v>887439</v>
      </c>
      <c r="G27" s="465"/>
    </row>
    <row r="28" spans="1:11" s="183" customFormat="1" ht="15" customHeight="1">
      <c r="A28" s="450">
        <v>20</v>
      </c>
      <c r="B28" s="443" t="s">
        <v>811</v>
      </c>
      <c r="C28" s="465">
        <v>720191</v>
      </c>
      <c r="D28" s="465">
        <v>478355</v>
      </c>
      <c r="E28" s="465">
        <v>71992</v>
      </c>
      <c r="F28" s="465">
        <v>169844</v>
      </c>
      <c r="G28" s="465"/>
    </row>
    <row r="29" spans="1:11" s="183" customFormat="1" ht="15" customHeight="1">
      <c r="A29" s="450">
        <v>21</v>
      </c>
      <c r="B29" s="443" t="s">
        <v>812</v>
      </c>
      <c r="C29" s="465">
        <v>704879</v>
      </c>
      <c r="D29" s="465">
        <v>456800</v>
      </c>
      <c r="E29" s="465">
        <v>95601</v>
      </c>
      <c r="F29" s="465">
        <v>152478</v>
      </c>
      <c r="G29" s="465"/>
    </row>
    <row r="30" spans="1:11" s="183" customFormat="1" ht="15" customHeight="1">
      <c r="A30" s="450">
        <v>22</v>
      </c>
      <c r="B30" s="443" t="s">
        <v>813</v>
      </c>
      <c r="C30" s="465">
        <v>965289</v>
      </c>
      <c r="D30" s="465">
        <v>647731</v>
      </c>
      <c r="E30" s="465">
        <v>286584</v>
      </c>
      <c r="F30" s="465">
        <v>30974</v>
      </c>
      <c r="G30" s="465"/>
    </row>
    <row r="31" spans="1:11" s="183" customFormat="1" ht="15" customHeight="1">
      <c r="A31" s="450">
        <v>23</v>
      </c>
      <c r="B31" s="443" t="s">
        <v>814</v>
      </c>
      <c r="C31" s="465">
        <v>737463</v>
      </c>
      <c r="D31" s="465">
        <v>380578</v>
      </c>
      <c r="E31" s="465">
        <v>89066</v>
      </c>
      <c r="F31" s="465">
        <v>267819</v>
      </c>
      <c r="G31" s="465"/>
    </row>
    <row r="32" spans="1:11" s="183" customFormat="1" ht="15" customHeight="1">
      <c r="A32" s="450">
        <v>24</v>
      </c>
      <c r="B32" s="443" t="s">
        <v>815</v>
      </c>
      <c r="C32" s="465">
        <v>654467</v>
      </c>
      <c r="D32" s="465">
        <v>443949</v>
      </c>
      <c r="E32" s="465">
        <v>185182</v>
      </c>
      <c r="F32" s="465">
        <v>25336</v>
      </c>
      <c r="G32" s="465"/>
    </row>
    <row r="33" spans="1:11" s="183" customFormat="1" ht="15" customHeight="1">
      <c r="A33" s="450">
        <v>25</v>
      </c>
      <c r="B33" s="443" t="s">
        <v>816</v>
      </c>
      <c r="C33" s="465">
        <v>344319</v>
      </c>
      <c r="D33" s="465">
        <v>272593</v>
      </c>
      <c r="E33" s="465">
        <v>62249</v>
      </c>
      <c r="F33" s="465">
        <v>9477</v>
      </c>
      <c r="G33" s="465"/>
    </row>
    <row r="34" spans="1:11" s="183" customFormat="1" ht="15" customHeight="1">
      <c r="A34" s="450">
        <v>26</v>
      </c>
      <c r="B34" s="443" t="s">
        <v>817</v>
      </c>
      <c r="C34" s="465">
        <v>525691</v>
      </c>
      <c r="D34" s="465">
        <v>374151</v>
      </c>
      <c r="E34" s="465">
        <v>90891</v>
      </c>
      <c r="F34" s="465">
        <v>60649</v>
      </c>
      <c r="G34" s="465"/>
    </row>
    <row r="35" spans="1:11" s="183" customFormat="1" ht="15" customHeight="1">
      <c r="A35" s="450">
        <v>27</v>
      </c>
      <c r="B35" s="443" t="s">
        <v>818</v>
      </c>
      <c r="C35" s="465">
        <v>687468</v>
      </c>
      <c r="D35" s="465">
        <v>419983</v>
      </c>
      <c r="E35" s="465">
        <v>212074</v>
      </c>
      <c r="F35" s="465">
        <v>55411</v>
      </c>
      <c r="G35" s="465"/>
    </row>
    <row r="36" spans="1:11" s="183" customFormat="1" ht="15" customHeight="1">
      <c r="A36" s="450">
        <v>28</v>
      </c>
      <c r="B36" s="443" t="s">
        <v>819</v>
      </c>
      <c r="C36" s="465">
        <v>537027</v>
      </c>
      <c r="D36" s="465">
        <v>393498</v>
      </c>
      <c r="E36" s="465">
        <v>52855</v>
      </c>
      <c r="F36" s="465">
        <v>90674</v>
      </c>
      <c r="G36" s="465"/>
    </row>
    <row r="37" spans="1:11" s="183" customFormat="1" ht="15" customHeight="1">
      <c r="A37" s="450">
        <v>29</v>
      </c>
      <c r="B37" s="443" t="s">
        <v>820</v>
      </c>
      <c r="C37" s="465">
        <v>348094</v>
      </c>
      <c r="D37" s="465">
        <v>236975</v>
      </c>
      <c r="E37" s="465">
        <v>87498</v>
      </c>
      <c r="F37" s="465">
        <v>23621</v>
      </c>
      <c r="G37" s="465"/>
    </row>
    <row r="38" spans="1:11" s="183" customFormat="1" ht="15" customHeight="1">
      <c r="A38" s="450">
        <v>30</v>
      </c>
      <c r="B38" s="443" t="s">
        <v>821</v>
      </c>
      <c r="C38" s="465">
        <v>229609</v>
      </c>
      <c r="D38" s="465">
        <v>151499</v>
      </c>
      <c r="E38" s="465">
        <v>23540</v>
      </c>
      <c r="F38" s="465">
        <v>54570</v>
      </c>
      <c r="G38" s="465"/>
    </row>
    <row r="39" spans="1:11" s="183" customFormat="1" ht="15" customHeight="1">
      <c r="A39" s="450">
        <v>31</v>
      </c>
      <c r="B39" s="443" t="s">
        <v>822</v>
      </c>
      <c r="C39" s="465">
        <v>117148</v>
      </c>
      <c r="D39" s="465">
        <v>100885</v>
      </c>
      <c r="E39" s="465">
        <v>3173</v>
      </c>
      <c r="F39" s="465">
        <v>13090</v>
      </c>
      <c r="G39" s="465"/>
      <c r="K39"/>
    </row>
    <row r="40" spans="1:11" s="183" customFormat="1" ht="15" customHeight="1">
      <c r="A40" s="450">
        <v>32</v>
      </c>
      <c r="B40" s="443" t="s">
        <v>823</v>
      </c>
      <c r="C40" s="465">
        <v>193470</v>
      </c>
      <c r="D40" s="465">
        <v>85709</v>
      </c>
      <c r="E40" s="465">
        <v>107046</v>
      </c>
      <c r="F40" s="465">
        <v>715</v>
      </c>
      <c r="G40" s="465"/>
    </row>
    <row r="41" spans="1:11" ht="15" customHeight="1">
      <c r="A41" s="456">
        <v>33</v>
      </c>
      <c r="B41" s="330" t="s">
        <v>824</v>
      </c>
      <c r="C41" s="423">
        <v>380632</v>
      </c>
      <c r="D41" s="423">
        <v>247532</v>
      </c>
      <c r="E41" s="423">
        <v>125011</v>
      </c>
      <c r="F41" s="423">
        <v>8089</v>
      </c>
      <c r="G41" s="465"/>
      <c r="H41" s="183"/>
      <c r="I41" s="183"/>
      <c r="K41" s="183"/>
    </row>
    <row r="42" spans="1:11" ht="15" customHeight="1">
      <c r="A42" s="456">
        <v>34</v>
      </c>
      <c r="B42" s="330" t="s">
        <v>825</v>
      </c>
      <c r="C42" s="423">
        <v>334747</v>
      </c>
      <c r="D42" s="423">
        <v>201805</v>
      </c>
      <c r="E42" s="423">
        <v>81678</v>
      </c>
      <c r="F42" s="423">
        <v>51264</v>
      </c>
      <c r="G42" s="465"/>
      <c r="H42" s="183"/>
      <c r="I42" s="183"/>
      <c r="K42" s="183"/>
    </row>
    <row r="43" spans="1:11" ht="15" customHeight="1">
      <c r="A43" s="456">
        <v>35</v>
      </c>
      <c r="B43" s="330" t="s">
        <v>826</v>
      </c>
      <c r="C43" s="423">
        <v>498573</v>
      </c>
      <c r="D43" s="423">
        <v>427905</v>
      </c>
      <c r="E43" s="423">
        <v>45341</v>
      </c>
      <c r="F43" s="423">
        <v>25327</v>
      </c>
      <c r="G43" s="465"/>
      <c r="H43" s="183"/>
      <c r="I43" s="183"/>
      <c r="K43" s="183"/>
    </row>
    <row r="44" spans="1:11" ht="15" customHeight="1">
      <c r="A44" s="456">
        <v>36</v>
      </c>
      <c r="B44" s="330" t="s">
        <v>827</v>
      </c>
      <c r="C44" s="423">
        <v>397055</v>
      </c>
      <c r="D44" s="423">
        <v>186890</v>
      </c>
      <c r="E44" s="423">
        <v>83939</v>
      </c>
      <c r="F44" s="423">
        <v>126226</v>
      </c>
      <c r="G44" s="465"/>
      <c r="H44" s="183"/>
      <c r="I44" s="183"/>
      <c r="K44" s="183"/>
    </row>
    <row r="45" spans="1:11" ht="15" customHeight="1">
      <c r="A45" s="456">
        <v>37</v>
      </c>
      <c r="B45" s="330" t="s">
        <v>828</v>
      </c>
      <c r="C45" s="423">
        <v>423174</v>
      </c>
      <c r="D45" s="423">
        <v>222832</v>
      </c>
      <c r="E45" s="423">
        <v>97618</v>
      </c>
      <c r="F45" s="423">
        <v>102724</v>
      </c>
      <c r="G45" s="465"/>
      <c r="H45" s="183"/>
      <c r="I45" s="183"/>
    </row>
    <row r="46" spans="1:11" ht="15" customHeight="1">
      <c r="A46" s="456">
        <v>38</v>
      </c>
      <c r="B46" s="330" t="s">
        <v>829</v>
      </c>
      <c r="C46" s="423">
        <v>398625</v>
      </c>
      <c r="D46" s="423">
        <v>255472</v>
      </c>
      <c r="E46" s="423">
        <v>120487</v>
      </c>
      <c r="F46" s="423">
        <v>22666</v>
      </c>
      <c r="G46" s="465"/>
      <c r="H46" s="183"/>
      <c r="I46" s="183"/>
      <c r="K46" s="183"/>
    </row>
    <row r="47" spans="1:11" ht="15" customHeight="1">
      <c r="A47" s="663" t="s">
        <v>14</v>
      </c>
      <c r="B47" s="664"/>
      <c r="C47" s="433">
        <f>SUM(C9:C46)</f>
        <v>19004611</v>
      </c>
      <c r="D47" s="433">
        <f>SUM(D9:D46)</f>
        <v>11515393</v>
      </c>
      <c r="E47" s="433">
        <f>SUM(E9:E46)</f>
        <v>3558281</v>
      </c>
      <c r="F47" s="433">
        <f>SUM(F9:F46)</f>
        <v>3930937</v>
      </c>
      <c r="G47" s="465"/>
      <c r="H47" s="183"/>
      <c r="I47" s="11"/>
    </row>
    <row r="52" spans="5:7" ht="12.75" customHeight="1">
      <c r="E52" s="641" t="s">
        <v>1027</v>
      </c>
      <c r="F52" s="641"/>
      <c r="G52" s="641"/>
    </row>
    <row r="53" spans="5:7" ht="12.75" customHeight="1">
      <c r="E53" s="641"/>
      <c r="F53" s="641"/>
      <c r="G53" s="641"/>
    </row>
    <row r="54" spans="5:7" ht="12.75" customHeight="1">
      <c r="E54" s="641"/>
      <c r="F54" s="641"/>
      <c r="G54" s="641"/>
    </row>
    <row r="55" spans="5:7" ht="12.75" customHeight="1">
      <c r="E55" s="641"/>
      <c r="F55" s="641"/>
      <c r="G55" s="641"/>
    </row>
  </sheetData>
  <mergeCells count="5">
    <mergeCell ref="A2:F2"/>
    <mergeCell ref="A4:F4"/>
    <mergeCell ref="E52:G55"/>
    <mergeCell ref="A47:B47"/>
    <mergeCell ref="A1:F1"/>
  </mergeCells>
  <printOptions horizontalCentered="1"/>
  <pageMargins left="0.70866141732283505" right="0.70866141732283505" top="0.23622047244094499" bottom="0" header="0.31496062992126" footer="0.31496062992126"/>
  <pageSetup paperSize="9" scale="77" orientation="portrait" r:id="rId1"/>
</worksheet>
</file>

<file path=xl/worksheets/sheet14.xml><?xml version="1.0" encoding="utf-8"?>
<worksheet xmlns="http://schemas.openxmlformats.org/spreadsheetml/2006/main" xmlns:r="http://schemas.openxmlformats.org/officeDocument/2006/relationships">
  <dimension ref="A1:N59"/>
  <sheetViews>
    <sheetView topLeftCell="A46" zoomScaleSheetLayoutView="90" workbookViewId="0">
      <selection activeCell="I55" sqref="I55:K58"/>
    </sheetView>
  </sheetViews>
  <sheetFormatPr defaultColWidth="9.140625" defaultRowHeight="12.75"/>
  <cols>
    <col min="1" max="1" width="5.28515625" style="309" customWidth="1"/>
    <col min="2" max="2" width="14" style="309" customWidth="1"/>
    <col min="3" max="3" width="9.7109375" style="309" customWidth="1"/>
    <col min="4" max="4" width="10" style="309" customWidth="1"/>
    <col min="5" max="5" width="9.28515625" style="309" customWidth="1"/>
    <col min="6" max="6" width="11.140625" style="309" customWidth="1"/>
    <col min="7" max="7" width="10.85546875" style="309" customWidth="1"/>
    <col min="8" max="8" width="11.7109375" style="309" customWidth="1"/>
    <col min="9" max="9" width="12" style="309" customWidth="1"/>
    <col min="10" max="10" width="13.28515625" style="309" customWidth="1"/>
    <col min="11" max="16384" width="9.140625" style="309"/>
  </cols>
  <sheetData>
    <row r="1" spans="1:14" customFormat="1">
      <c r="E1" s="671"/>
      <c r="F1" s="671"/>
      <c r="G1" s="671"/>
      <c r="H1" s="671"/>
      <c r="I1" s="671"/>
      <c r="J1" s="312" t="s">
        <v>56</v>
      </c>
    </row>
    <row r="2" spans="1:14" customFormat="1" ht="15">
      <c r="A2" s="732" t="s">
        <v>0</v>
      </c>
      <c r="B2" s="732"/>
      <c r="C2" s="732"/>
      <c r="D2" s="732"/>
      <c r="E2" s="732"/>
      <c r="F2" s="732"/>
      <c r="G2" s="732"/>
      <c r="H2" s="732"/>
      <c r="I2" s="732"/>
      <c r="J2" s="732"/>
    </row>
    <row r="3" spans="1:14" customFormat="1" ht="20.25">
      <c r="A3" s="668" t="s">
        <v>652</v>
      </c>
      <c r="B3" s="668"/>
      <c r="C3" s="668"/>
      <c r="D3" s="668"/>
      <c r="E3" s="668"/>
      <c r="F3" s="668"/>
      <c r="G3" s="668"/>
      <c r="H3" s="668"/>
      <c r="I3" s="668"/>
      <c r="J3" s="668"/>
    </row>
    <row r="4" spans="1:14" customFormat="1" ht="14.25" customHeight="1"/>
    <row r="5" spans="1:14" ht="31.5" customHeight="1">
      <c r="A5" s="737" t="s">
        <v>838</v>
      </c>
      <c r="B5" s="737"/>
      <c r="C5" s="737"/>
      <c r="D5" s="737"/>
      <c r="E5" s="737"/>
      <c r="F5" s="737"/>
      <c r="G5" s="737"/>
      <c r="H5" s="737"/>
      <c r="I5" s="737"/>
      <c r="J5" s="737"/>
    </row>
    <row r="6" spans="1:14" ht="13.5" customHeight="1">
      <c r="A6" s="305"/>
      <c r="B6" s="305"/>
      <c r="C6" s="305"/>
      <c r="D6" s="305"/>
      <c r="E6" s="305"/>
      <c r="F6" s="305"/>
      <c r="G6" s="305"/>
      <c r="H6" s="305"/>
      <c r="I6" s="305"/>
      <c r="J6" s="305"/>
    </row>
    <row r="7" spans="1:14" ht="0.75" customHeight="1"/>
    <row r="8" spans="1:14">
      <c r="A8" s="670" t="s">
        <v>832</v>
      </c>
      <c r="B8" s="670"/>
      <c r="C8" s="304"/>
      <c r="H8" s="725" t="s">
        <v>1012</v>
      </c>
      <c r="I8" s="725"/>
      <c r="J8" s="725"/>
    </row>
    <row r="9" spans="1:14">
      <c r="A9" s="658" t="s">
        <v>2</v>
      </c>
      <c r="B9" s="658" t="s">
        <v>3</v>
      </c>
      <c r="C9" s="637" t="s">
        <v>662</v>
      </c>
      <c r="D9" s="647"/>
      <c r="E9" s="647"/>
      <c r="F9" s="638"/>
      <c r="G9" s="635" t="s">
        <v>96</v>
      </c>
      <c r="H9" s="635"/>
      <c r="I9" s="635"/>
      <c r="J9" s="635"/>
      <c r="N9" s="20"/>
    </row>
    <row r="10" spans="1:14" ht="81.75" customHeight="1">
      <c r="A10" s="658"/>
      <c r="B10" s="658"/>
      <c r="C10" s="300" t="s">
        <v>181</v>
      </c>
      <c r="D10" s="300" t="s">
        <v>12</v>
      </c>
      <c r="E10" s="240" t="s">
        <v>1008</v>
      </c>
      <c r="F10" s="301" t="s">
        <v>199</v>
      </c>
      <c r="G10" s="300" t="s">
        <v>181</v>
      </c>
      <c r="H10" s="24" t="s">
        <v>13</v>
      </c>
      <c r="I10" s="24" t="s">
        <v>106</v>
      </c>
      <c r="J10" s="300" t="s">
        <v>200</v>
      </c>
    </row>
    <row r="11" spans="1:14">
      <c r="A11" s="300">
        <v>1</v>
      </c>
      <c r="B11" s="300">
        <v>2</v>
      </c>
      <c r="C11" s="300">
        <v>3</v>
      </c>
      <c r="D11" s="300">
        <v>4</v>
      </c>
      <c r="E11" s="300">
        <v>5</v>
      </c>
      <c r="F11" s="301">
        <v>6</v>
      </c>
      <c r="G11" s="300">
        <v>7</v>
      </c>
      <c r="H11" s="300">
        <v>8</v>
      </c>
      <c r="I11" s="300">
        <v>9</v>
      </c>
      <c r="J11" s="300">
        <v>10</v>
      </c>
    </row>
    <row r="12" spans="1:14" ht="15">
      <c r="A12" s="265">
        <v>1</v>
      </c>
      <c r="B12" s="331" t="s">
        <v>792</v>
      </c>
      <c r="C12" s="333">
        <v>2206</v>
      </c>
      <c r="D12" s="425">
        <v>327966</v>
      </c>
      <c r="E12" s="333">
        <v>245</v>
      </c>
      <c r="F12" s="425">
        <f>D12*E12</f>
        <v>80351670</v>
      </c>
      <c r="G12" s="333">
        <v>1920</v>
      </c>
      <c r="H12" s="336">
        <v>64862845</v>
      </c>
      <c r="I12" s="428">
        <v>213.1</v>
      </c>
      <c r="J12" s="428">
        <f>H12/I12</f>
        <v>304377.49882684188</v>
      </c>
      <c r="K12" s="354"/>
      <c r="L12" s="354"/>
      <c r="M12" s="354"/>
    </row>
    <row r="13" spans="1:14" ht="15">
      <c r="A13" s="265">
        <v>2</v>
      </c>
      <c r="B13" s="331" t="s">
        <v>793</v>
      </c>
      <c r="C13" s="333">
        <v>1337</v>
      </c>
      <c r="D13" s="425">
        <v>221456</v>
      </c>
      <c r="E13" s="333">
        <v>245</v>
      </c>
      <c r="F13" s="425">
        <f t="shared" ref="F13:F50" si="0">D13*E13</f>
        <v>54256720</v>
      </c>
      <c r="G13" s="333">
        <v>1177</v>
      </c>
      <c r="H13" s="336">
        <v>43901419</v>
      </c>
      <c r="I13" s="428">
        <v>226.36</v>
      </c>
      <c r="J13" s="428">
        <f t="shared" ref="J13:J50" si="1">H13/I13</f>
        <v>193945.12723095951</v>
      </c>
      <c r="K13" s="354"/>
    </row>
    <row r="14" spans="1:14" ht="15">
      <c r="A14" s="265">
        <v>3</v>
      </c>
      <c r="B14" s="331" t="s">
        <v>794</v>
      </c>
      <c r="C14" s="333">
        <v>1141</v>
      </c>
      <c r="D14" s="425">
        <v>198052</v>
      </c>
      <c r="E14" s="333">
        <v>245</v>
      </c>
      <c r="F14" s="425">
        <f t="shared" si="0"/>
        <v>48522740</v>
      </c>
      <c r="G14" s="333">
        <v>1001</v>
      </c>
      <c r="H14" s="336">
        <v>34341542</v>
      </c>
      <c r="I14" s="428">
        <v>198.23999999999998</v>
      </c>
      <c r="J14" s="428">
        <f t="shared" si="1"/>
        <v>173232.15294592414</v>
      </c>
      <c r="K14" s="354"/>
    </row>
    <row r="15" spans="1:14" ht="15">
      <c r="A15" s="265">
        <v>4</v>
      </c>
      <c r="B15" s="331" t="s">
        <v>795</v>
      </c>
      <c r="C15" s="333">
        <v>745</v>
      </c>
      <c r="D15" s="425">
        <v>136746</v>
      </c>
      <c r="E15" s="333">
        <v>245</v>
      </c>
      <c r="F15" s="425">
        <f t="shared" si="0"/>
        <v>33502770</v>
      </c>
      <c r="G15" s="333">
        <v>622</v>
      </c>
      <c r="H15" s="336">
        <v>27403539</v>
      </c>
      <c r="I15" s="428">
        <v>228.22</v>
      </c>
      <c r="J15" s="428">
        <f t="shared" si="1"/>
        <v>120075.09858908071</v>
      </c>
      <c r="K15" s="354"/>
    </row>
    <row r="16" spans="1:14" ht="15">
      <c r="A16" s="265">
        <v>5</v>
      </c>
      <c r="B16" s="331" t="s">
        <v>796</v>
      </c>
      <c r="C16" s="333">
        <v>1309</v>
      </c>
      <c r="D16" s="425">
        <v>229495</v>
      </c>
      <c r="E16" s="333">
        <v>245</v>
      </c>
      <c r="F16" s="425">
        <f t="shared" si="0"/>
        <v>56226275</v>
      </c>
      <c r="G16" s="333">
        <v>1215</v>
      </c>
      <c r="H16" s="336">
        <v>45077544</v>
      </c>
      <c r="I16" s="428">
        <v>224.19</v>
      </c>
      <c r="J16" s="428">
        <f t="shared" si="1"/>
        <v>201068.48655158572</v>
      </c>
      <c r="K16" s="354"/>
    </row>
    <row r="17" spans="1:11" ht="15">
      <c r="A17" s="265">
        <v>6</v>
      </c>
      <c r="B17" s="331" t="s">
        <v>797</v>
      </c>
      <c r="C17" s="333">
        <v>648</v>
      </c>
      <c r="D17" s="425">
        <v>139051</v>
      </c>
      <c r="E17" s="333">
        <v>245</v>
      </c>
      <c r="F17" s="425">
        <f t="shared" si="0"/>
        <v>34067495</v>
      </c>
      <c r="G17" s="333">
        <v>603</v>
      </c>
      <c r="H17" s="336">
        <v>27868862</v>
      </c>
      <c r="I17" s="428">
        <v>227.32999999999998</v>
      </c>
      <c r="J17" s="428">
        <f t="shared" si="1"/>
        <v>122592.0995909031</v>
      </c>
      <c r="K17" s="354"/>
    </row>
    <row r="18" spans="1:11" ht="15">
      <c r="A18" s="265">
        <v>7</v>
      </c>
      <c r="B18" s="331" t="s">
        <v>798</v>
      </c>
      <c r="C18" s="333">
        <v>1827</v>
      </c>
      <c r="D18" s="425">
        <v>344565</v>
      </c>
      <c r="E18" s="333">
        <v>245</v>
      </c>
      <c r="F18" s="425">
        <f t="shared" si="0"/>
        <v>84418425</v>
      </c>
      <c r="G18" s="333">
        <v>1657</v>
      </c>
      <c r="H18" s="336">
        <v>67634692</v>
      </c>
      <c r="I18" s="428">
        <v>222.72000000000003</v>
      </c>
      <c r="J18" s="428">
        <f t="shared" si="1"/>
        <v>303675.88002873561</v>
      </c>
      <c r="K18" s="354"/>
    </row>
    <row r="19" spans="1:11" ht="15">
      <c r="A19" s="265">
        <v>8</v>
      </c>
      <c r="B19" s="331" t="s">
        <v>799</v>
      </c>
      <c r="C19" s="333">
        <v>598</v>
      </c>
      <c r="D19" s="425">
        <v>81236</v>
      </c>
      <c r="E19" s="333">
        <v>245</v>
      </c>
      <c r="F19" s="425">
        <f t="shared" si="0"/>
        <v>19902820</v>
      </c>
      <c r="G19" s="333">
        <v>547</v>
      </c>
      <c r="H19" s="336">
        <v>15042804</v>
      </c>
      <c r="I19" s="428">
        <v>211.64</v>
      </c>
      <c r="J19" s="428">
        <f t="shared" si="1"/>
        <v>71077.319977319989</v>
      </c>
      <c r="K19" s="354"/>
    </row>
    <row r="20" spans="1:11" ht="15">
      <c r="A20" s="265">
        <v>9</v>
      </c>
      <c r="B20" s="331" t="s">
        <v>800</v>
      </c>
      <c r="C20" s="333">
        <v>369</v>
      </c>
      <c r="D20" s="425">
        <v>56500</v>
      </c>
      <c r="E20" s="333">
        <v>245</v>
      </c>
      <c r="F20" s="425">
        <f t="shared" si="0"/>
        <v>13842500</v>
      </c>
      <c r="G20" s="333">
        <v>325</v>
      </c>
      <c r="H20" s="336">
        <v>11014155</v>
      </c>
      <c r="I20" s="428">
        <v>221.74</v>
      </c>
      <c r="J20" s="428">
        <f t="shared" si="1"/>
        <v>49671.48462162893</v>
      </c>
      <c r="K20" s="354"/>
    </row>
    <row r="21" spans="1:11" ht="15">
      <c r="A21" s="265">
        <v>10</v>
      </c>
      <c r="B21" s="331" t="s">
        <v>801</v>
      </c>
      <c r="C21" s="333">
        <v>1012</v>
      </c>
      <c r="D21" s="425">
        <v>194661</v>
      </c>
      <c r="E21" s="333">
        <v>245</v>
      </c>
      <c r="F21" s="425">
        <f t="shared" si="0"/>
        <v>47691945</v>
      </c>
      <c r="G21" s="333">
        <v>931</v>
      </c>
      <c r="H21" s="336">
        <v>34309472</v>
      </c>
      <c r="I21" s="428">
        <v>201.70999999999998</v>
      </c>
      <c r="J21" s="428">
        <f t="shared" si="1"/>
        <v>170093.06430023303</v>
      </c>
      <c r="K21" s="354"/>
    </row>
    <row r="22" spans="1:11" ht="15">
      <c r="A22" s="265">
        <v>11</v>
      </c>
      <c r="B22" s="331" t="s">
        <v>802</v>
      </c>
      <c r="C22" s="333">
        <v>932</v>
      </c>
      <c r="D22" s="425">
        <v>223862</v>
      </c>
      <c r="E22" s="333">
        <v>245</v>
      </c>
      <c r="F22" s="425">
        <f t="shared" si="0"/>
        <v>54846190</v>
      </c>
      <c r="G22" s="333">
        <v>840</v>
      </c>
      <c r="H22" s="336">
        <v>44424649</v>
      </c>
      <c r="I22" s="428">
        <v>224.44</v>
      </c>
      <c r="J22" s="428">
        <f t="shared" si="1"/>
        <v>197935.5239707717</v>
      </c>
      <c r="K22" s="354"/>
    </row>
    <row r="23" spans="1:11" ht="15">
      <c r="A23" s="265">
        <v>12</v>
      </c>
      <c r="B23" s="331" t="s">
        <v>803</v>
      </c>
      <c r="C23" s="333">
        <v>1479</v>
      </c>
      <c r="D23" s="425">
        <v>362068</v>
      </c>
      <c r="E23" s="333">
        <v>245</v>
      </c>
      <c r="F23" s="425">
        <f t="shared" si="0"/>
        <v>88706660</v>
      </c>
      <c r="G23" s="333">
        <v>1435</v>
      </c>
      <c r="H23" s="336">
        <v>66419297</v>
      </c>
      <c r="I23" s="428">
        <v>207.13</v>
      </c>
      <c r="J23" s="428">
        <f t="shared" si="1"/>
        <v>320664.78540047316</v>
      </c>
      <c r="K23" s="354"/>
    </row>
    <row r="24" spans="1:11" ht="15">
      <c r="A24" s="265">
        <v>13</v>
      </c>
      <c r="B24" s="331" t="s">
        <v>804</v>
      </c>
      <c r="C24" s="333">
        <v>1254</v>
      </c>
      <c r="D24" s="425">
        <v>233242</v>
      </c>
      <c r="E24" s="333">
        <v>245</v>
      </c>
      <c r="F24" s="425">
        <f t="shared" si="0"/>
        <v>57144290</v>
      </c>
      <c r="G24" s="333">
        <v>1109</v>
      </c>
      <c r="H24" s="336">
        <v>43877466</v>
      </c>
      <c r="I24" s="428">
        <v>213.07</v>
      </c>
      <c r="J24" s="428">
        <f t="shared" si="1"/>
        <v>205929.81649223261</v>
      </c>
      <c r="K24" s="354"/>
    </row>
    <row r="25" spans="1:11" ht="15">
      <c r="A25" s="265">
        <v>14</v>
      </c>
      <c r="B25" s="331" t="s">
        <v>805</v>
      </c>
      <c r="C25" s="333">
        <v>1179</v>
      </c>
      <c r="D25" s="425">
        <v>219753</v>
      </c>
      <c r="E25" s="333">
        <v>245</v>
      </c>
      <c r="F25" s="425">
        <f t="shared" si="0"/>
        <v>53839485</v>
      </c>
      <c r="G25" s="333">
        <v>1039</v>
      </c>
      <c r="H25" s="336">
        <v>42665246</v>
      </c>
      <c r="I25" s="428">
        <v>219.71</v>
      </c>
      <c r="J25" s="428">
        <f t="shared" si="1"/>
        <v>194188.9126575941</v>
      </c>
      <c r="K25" s="354"/>
    </row>
    <row r="26" spans="1:11" ht="15">
      <c r="A26" s="265">
        <v>15</v>
      </c>
      <c r="B26" s="331" t="s">
        <v>806</v>
      </c>
      <c r="C26" s="333">
        <v>1761</v>
      </c>
      <c r="D26" s="425">
        <v>394123</v>
      </c>
      <c r="E26" s="333">
        <v>245</v>
      </c>
      <c r="F26" s="425">
        <f t="shared" si="0"/>
        <v>96560135</v>
      </c>
      <c r="G26" s="333">
        <v>1642</v>
      </c>
      <c r="H26" s="336">
        <v>78760805</v>
      </c>
      <c r="I26" s="428">
        <v>226.22</v>
      </c>
      <c r="J26" s="428">
        <f t="shared" si="1"/>
        <v>348160.22013968701</v>
      </c>
      <c r="K26" s="354"/>
    </row>
    <row r="27" spans="1:11" ht="15">
      <c r="A27" s="265">
        <v>16</v>
      </c>
      <c r="B27" s="331" t="s">
        <v>807</v>
      </c>
      <c r="C27" s="333">
        <v>1202</v>
      </c>
      <c r="D27" s="425">
        <v>337105</v>
      </c>
      <c r="E27" s="333">
        <v>245</v>
      </c>
      <c r="F27" s="425">
        <f t="shared" si="0"/>
        <v>82590725</v>
      </c>
      <c r="G27" s="333">
        <v>1167</v>
      </c>
      <c r="H27" s="336">
        <v>62399666</v>
      </c>
      <c r="I27" s="428">
        <v>208.10000000000002</v>
      </c>
      <c r="J27" s="428">
        <f t="shared" si="1"/>
        <v>299854.23354156653</v>
      </c>
      <c r="K27" s="354"/>
    </row>
    <row r="28" spans="1:11" ht="15">
      <c r="A28" s="265">
        <v>17</v>
      </c>
      <c r="B28" s="331" t="s">
        <v>808</v>
      </c>
      <c r="C28" s="333">
        <v>231</v>
      </c>
      <c r="D28" s="425">
        <v>73607</v>
      </c>
      <c r="E28" s="333">
        <v>245</v>
      </c>
      <c r="F28" s="425">
        <f t="shared" si="0"/>
        <v>18033715</v>
      </c>
      <c r="G28" s="333">
        <v>209</v>
      </c>
      <c r="H28" s="336">
        <v>12322699</v>
      </c>
      <c r="I28" s="428">
        <v>189.31</v>
      </c>
      <c r="J28" s="428">
        <f t="shared" si="1"/>
        <v>65092.699804553376</v>
      </c>
      <c r="K28" s="354"/>
    </row>
    <row r="29" spans="1:11" ht="15">
      <c r="A29" s="265">
        <v>18</v>
      </c>
      <c r="B29" s="331" t="s">
        <v>809</v>
      </c>
      <c r="C29" s="333">
        <v>1096</v>
      </c>
      <c r="D29" s="425">
        <v>233939</v>
      </c>
      <c r="E29" s="333">
        <v>245</v>
      </c>
      <c r="F29" s="425">
        <f t="shared" si="0"/>
        <v>57315055</v>
      </c>
      <c r="G29" s="333">
        <v>1067</v>
      </c>
      <c r="H29" s="336">
        <v>45128604</v>
      </c>
      <c r="I29" s="428">
        <v>220.14</v>
      </c>
      <c r="J29" s="428">
        <f t="shared" si="1"/>
        <v>204999.56391387299</v>
      </c>
      <c r="K29" s="354"/>
    </row>
    <row r="30" spans="1:11" ht="15">
      <c r="A30" s="265">
        <v>19</v>
      </c>
      <c r="B30" s="331" t="s">
        <v>810</v>
      </c>
      <c r="C30" s="333">
        <v>1956</v>
      </c>
      <c r="D30" s="425">
        <v>530748</v>
      </c>
      <c r="E30" s="333">
        <v>245</v>
      </c>
      <c r="F30" s="425">
        <f t="shared" si="0"/>
        <v>130033260</v>
      </c>
      <c r="G30" s="333">
        <v>1897</v>
      </c>
      <c r="H30" s="336">
        <v>102424475</v>
      </c>
      <c r="I30" s="428">
        <v>218.51</v>
      </c>
      <c r="J30" s="428">
        <f t="shared" si="1"/>
        <v>468740.44666148006</v>
      </c>
      <c r="K30" s="354"/>
    </row>
    <row r="31" spans="1:11" ht="15">
      <c r="A31" s="265">
        <v>20</v>
      </c>
      <c r="B31" s="331" t="s">
        <v>811</v>
      </c>
      <c r="C31" s="333">
        <v>1703</v>
      </c>
      <c r="D31" s="425">
        <v>417249</v>
      </c>
      <c r="E31" s="333">
        <v>245</v>
      </c>
      <c r="F31" s="425">
        <f t="shared" si="0"/>
        <v>102226005</v>
      </c>
      <c r="G31" s="333">
        <v>1630</v>
      </c>
      <c r="H31" s="336">
        <v>80851614</v>
      </c>
      <c r="I31" s="428">
        <v>222.07</v>
      </c>
      <c r="J31" s="428">
        <f t="shared" si="1"/>
        <v>364081.65893637144</v>
      </c>
      <c r="K31" s="354"/>
    </row>
    <row r="32" spans="1:11" ht="15.75" customHeight="1">
      <c r="A32" s="265">
        <v>21</v>
      </c>
      <c r="B32" s="331" t="s">
        <v>812</v>
      </c>
      <c r="C32" s="333">
        <v>1574</v>
      </c>
      <c r="D32" s="425">
        <v>349409</v>
      </c>
      <c r="E32" s="333">
        <v>245</v>
      </c>
      <c r="F32" s="425">
        <f t="shared" si="0"/>
        <v>85605205</v>
      </c>
      <c r="G32" s="333">
        <v>1409</v>
      </c>
      <c r="H32" s="336">
        <v>63594664</v>
      </c>
      <c r="I32" s="428">
        <v>205.25</v>
      </c>
      <c r="J32" s="428">
        <f t="shared" si="1"/>
        <v>309840.01948842872</v>
      </c>
      <c r="K32" s="354"/>
    </row>
    <row r="33" spans="1:11" ht="12.75" customHeight="1">
      <c r="A33" s="265">
        <v>22</v>
      </c>
      <c r="B33" s="331" t="s">
        <v>813</v>
      </c>
      <c r="C33" s="333">
        <v>1975</v>
      </c>
      <c r="D33" s="425">
        <v>457845</v>
      </c>
      <c r="E33" s="333">
        <v>245</v>
      </c>
      <c r="F33" s="425">
        <f t="shared" si="0"/>
        <v>112172025</v>
      </c>
      <c r="G33" s="333">
        <v>1941</v>
      </c>
      <c r="H33" s="336">
        <v>80013482</v>
      </c>
      <c r="I33" s="428">
        <v>199.01999999999998</v>
      </c>
      <c r="J33" s="428">
        <f t="shared" si="1"/>
        <v>402037.39322681143</v>
      </c>
      <c r="K33" s="354"/>
    </row>
    <row r="34" spans="1:11" ht="12.75" customHeight="1">
      <c r="A34" s="265">
        <v>23</v>
      </c>
      <c r="B34" s="331" t="s">
        <v>814</v>
      </c>
      <c r="C34" s="333">
        <v>1693</v>
      </c>
      <c r="D34" s="425">
        <v>347606</v>
      </c>
      <c r="E34" s="333">
        <v>245</v>
      </c>
      <c r="F34" s="425">
        <f t="shared" si="0"/>
        <v>85163470</v>
      </c>
      <c r="G34" s="333">
        <v>1656</v>
      </c>
      <c r="H34" s="336">
        <v>67971333</v>
      </c>
      <c r="I34" s="428">
        <v>224.70999999999998</v>
      </c>
      <c r="J34" s="428">
        <f t="shared" si="1"/>
        <v>302484.68247964047</v>
      </c>
      <c r="K34" s="354"/>
    </row>
    <row r="35" spans="1:11" ht="15">
      <c r="A35" s="265">
        <v>24</v>
      </c>
      <c r="B35" s="331" t="s">
        <v>815</v>
      </c>
      <c r="C35" s="333">
        <v>1378</v>
      </c>
      <c r="D35" s="425">
        <v>309458</v>
      </c>
      <c r="E35" s="333">
        <v>245</v>
      </c>
      <c r="F35" s="425">
        <f t="shared" si="0"/>
        <v>75817210</v>
      </c>
      <c r="G35" s="333">
        <v>1324</v>
      </c>
      <c r="H35" s="336">
        <v>52265597</v>
      </c>
      <c r="I35" s="428">
        <v>190.83</v>
      </c>
      <c r="J35" s="428">
        <f t="shared" si="1"/>
        <v>273885.64167059684</v>
      </c>
      <c r="K35" s="354"/>
    </row>
    <row r="36" spans="1:11" ht="15">
      <c r="A36" s="265">
        <v>25</v>
      </c>
      <c r="B36" s="331" t="s">
        <v>816</v>
      </c>
      <c r="C36" s="333">
        <v>845</v>
      </c>
      <c r="D36" s="425">
        <v>168498</v>
      </c>
      <c r="E36" s="333">
        <v>245</v>
      </c>
      <c r="F36" s="425">
        <f t="shared" si="0"/>
        <v>41282010</v>
      </c>
      <c r="G36" s="333">
        <v>784</v>
      </c>
      <c r="H36" s="336">
        <v>31476610</v>
      </c>
      <c r="I36" s="428">
        <v>212.62</v>
      </c>
      <c r="J36" s="428">
        <f t="shared" si="1"/>
        <v>148041.62355375788</v>
      </c>
      <c r="K36" s="354"/>
    </row>
    <row r="37" spans="1:11" ht="15">
      <c r="A37" s="265">
        <v>26</v>
      </c>
      <c r="B37" s="331" t="s">
        <v>817</v>
      </c>
      <c r="C37" s="333">
        <v>1241</v>
      </c>
      <c r="D37" s="425">
        <v>263258</v>
      </c>
      <c r="E37" s="333">
        <v>245</v>
      </c>
      <c r="F37" s="425">
        <f t="shared" si="0"/>
        <v>64498210</v>
      </c>
      <c r="G37" s="333">
        <v>1219</v>
      </c>
      <c r="H37" s="336">
        <v>47447016</v>
      </c>
      <c r="I37" s="428">
        <v>204.94</v>
      </c>
      <c r="J37" s="428">
        <f t="shared" si="1"/>
        <v>231516.61949838977</v>
      </c>
      <c r="K37" s="354"/>
    </row>
    <row r="38" spans="1:11" ht="15">
      <c r="A38" s="265">
        <v>27</v>
      </c>
      <c r="B38" s="331" t="s">
        <v>818</v>
      </c>
      <c r="C38" s="333">
        <v>1197</v>
      </c>
      <c r="D38" s="425">
        <v>287589</v>
      </c>
      <c r="E38" s="333">
        <v>245</v>
      </c>
      <c r="F38" s="425">
        <f t="shared" si="0"/>
        <v>70459305</v>
      </c>
      <c r="G38" s="333">
        <v>1028</v>
      </c>
      <c r="H38" s="336">
        <v>51228550</v>
      </c>
      <c r="I38" s="428">
        <v>198.87000000000003</v>
      </c>
      <c r="J38" s="428">
        <f t="shared" si="1"/>
        <v>257598.17971539192</v>
      </c>
      <c r="K38" s="354"/>
    </row>
    <row r="39" spans="1:11" ht="15">
      <c r="A39" s="265">
        <v>28</v>
      </c>
      <c r="B39" s="331" t="s">
        <v>819</v>
      </c>
      <c r="C39" s="333">
        <v>982</v>
      </c>
      <c r="D39" s="425">
        <v>257707</v>
      </c>
      <c r="E39" s="333">
        <v>245</v>
      </c>
      <c r="F39" s="425">
        <f t="shared" si="0"/>
        <v>63138215</v>
      </c>
      <c r="G39" s="333">
        <v>837</v>
      </c>
      <c r="H39" s="336">
        <v>48544674</v>
      </c>
      <c r="I39" s="428">
        <v>213.89</v>
      </c>
      <c r="J39" s="428">
        <f t="shared" si="1"/>
        <v>226960.93318995746</v>
      </c>
      <c r="K39" s="354"/>
    </row>
    <row r="40" spans="1:11" ht="15">
      <c r="A40" s="265">
        <v>29</v>
      </c>
      <c r="B40" s="331" t="s">
        <v>820</v>
      </c>
      <c r="C40" s="333">
        <v>1102</v>
      </c>
      <c r="D40" s="425">
        <v>167712</v>
      </c>
      <c r="E40" s="333">
        <v>245</v>
      </c>
      <c r="F40" s="425">
        <f t="shared" si="0"/>
        <v>41089440</v>
      </c>
      <c r="G40" s="333">
        <v>1057</v>
      </c>
      <c r="H40" s="336">
        <v>34080164</v>
      </c>
      <c r="I40" s="428">
        <v>229.77</v>
      </c>
      <c r="J40" s="428">
        <f t="shared" si="1"/>
        <v>148322.9490359925</v>
      </c>
      <c r="K40" s="354"/>
    </row>
    <row r="41" spans="1:11" ht="15">
      <c r="A41" s="265">
        <v>30</v>
      </c>
      <c r="B41" s="331" t="s">
        <v>821</v>
      </c>
      <c r="C41" s="333">
        <v>645</v>
      </c>
      <c r="D41" s="425">
        <v>107242</v>
      </c>
      <c r="E41" s="333">
        <v>245</v>
      </c>
      <c r="F41" s="425">
        <f t="shared" si="0"/>
        <v>26274290</v>
      </c>
      <c r="G41" s="333">
        <v>593</v>
      </c>
      <c r="H41" s="336">
        <v>21214788</v>
      </c>
      <c r="I41" s="428">
        <v>224.72</v>
      </c>
      <c r="J41" s="428">
        <f t="shared" si="1"/>
        <v>94405.428978284093</v>
      </c>
      <c r="K41" s="354"/>
    </row>
    <row r="42" spans="1:11" ht="15">
      <c r="A42" s="265">
        <v>31</v>
      </c>
      <c r="B42" s="331" t="s">
        <v>822</v>
      </c>
      <c r="C42" s="333">
        <v>356</v>
      </c>
      <c r="D42" s="425">
        <v>53773</v>
      </c>
      <c r="E42" s="333">
        <v>245</v>
      </c>
      <c r="F42" s="425">
        <f t="shared" si="0"/>
        <v>13174385</v>
      </c>
      <c r="G42" s="333">
        <v>267</v>
      </c>
      <c r="H42" s="336">
        <v>10898318</v>
      </c>
      <c r="I42" s="428">
        <v>231.04000000000002</v>
      </c>
      <c r="J42" s="428">
        <f t="shared" si="1"/>
        <v>47170.697714681439</v>
      </c>
      <c r="K42" s="354"/>
    </row>
    <row r="43" spans="1:11" ht="15">
      <c r="A43" s="265">
        <v>32</v>
      </c>
      <c r="B43" s="331" t="s">
        <v>823</v>
      </c>
      <c r="C43" s="333">
        <v>503</v>
      </c>
      <c r="D43" s="425">
        <v>96780</v>
      </c>
      <c r="E43" s="333">
        <v>245</v>
      </c>
      <c r="F43" s="425">
        <f t="shared" si="0"/>
        <v>23711100</v>
      </c>
      <c r="G43" s="333">
        <v>464</v>
      </c>
      <c r="H43" s="336">
        <v>13298203</v>
      </c>
      <c r="I43" s="428">
        <v>159.60999999999999</v>
      </c>
      <c r="J43" s="428">
        <f t="shared" si="1"/>
        <v>83316.853580602721</v>
      </c>
      <c r="K43" s="354"/>
    </row>
    <row r="44" spans="1:11">
      <c r="A44" s="297">
        <v>33</v>
      </c>
      <c r="B44" s="330" t="s">
        <v>824</v>
      </c>
      <c r="C44" s="336">
        <v>895</v>
      </c>
      <c r="D44" s="428">
        <v>190989</v>
      </c>
      <c r="E44" s="333">
        <v>245</v>
      </c>
      <c r="F44" s="425">
        <f t="shared" si="0"/>
        <v>46792305</v>
      </c>
      <c r="G44" s="336">
        <v>810</v>
      </c>
      <c r="H44" s="336">
        <v>37665584</v>
      </c>
      <c r="I44" s="428">
        <v>225.31</v>
      </c>
      <c r="J44" s="428">
        <f t="shared" si="1"/>
        <v>167172.26931782876</v>
      </c>
      <c r="K44" s="354"/>
    </row>
    <row r="45" spans="1:11">
      <c r="A45" s="297">
        <v>34</v>
      </c>
      <c r="B45" s="330" t="s">
        <v>825</v>
      </c>
      <c r="C45" s="336">
        <v>587</v>
      </c>
      <c r="D45" s="428">
        <v>166177</v>
      </c>
      <c r="E45" s="333">
        <v>245</v>
      </c>
      <c r="F45" s="425">
        <f t="shared" si="0"/>
        <v>40713365</v>
      </c>
      <c r="G45" s="336">
        <v>524</v>
      </c>
      <c r="H45" s="336">
        <v>32306686</v>
      </c>
      <c r="I45" s="428">
        <v>219.38</v>
      </c>
      <c r="J45" s="428">
        <f t="shared" si="1"/>
        <v>147263.58829428389</v>
      </c>
      <c r="K45" s="354"/>
    </row>
    <row r="46" spans="1:11">
      <c r="A46" s="297">
        <v>35</v>
      </c>
      <c r="B46" s="330" t="s">
        <v>826</v>
      </c>
      <c r="C46" s="336">
        <v>851</v>
      </c>
      <c r="D46" s="428">
        <v>259248</v>
      </c>
      <c r="E46" s="333">
        <v>245</v>
      </c>
      <c r="F46" s="425">
        <f t="shared" si="0"/>
        <v>63515760</v>
      </c>
      <c r="G46" s="336">
        <v>795</v>
      </c>
      <c r="H46" s="336">
        <v>47332355</v>
      </c>
      <c r="I46" s="428">
        <v>208.71</v>
      </c>
      <c r="J46" s="428">
        <f t="shared" si="1"/>
        <v>226785.27622059316</v>
      </c>
      <c r="K46" s="354"/>
    </row>
    <row r="47" spans="1:11">
      <c r="A47" s="297">
        <v>36</v>
      </c>
      <c r="B47" s="330" t="s">
        <v>827</v>
      </c>
      <c r="C47" s="336">
        <v>793</v>
      </c>
      <c r="D47" s="428">
        <v>191071</v>
      </c>
      <c r="E47" s="333">
        <v>245</v>
      </c>
      <c r="F47" s="425">
        <f t="shared" si="0"/>
        <v>46812395</v>
      </c>
      <c r="G47" s="336">
        <v>763</v>
      </c>
      <c r="H47" s="336">
        <v>31185739</v>
      </c>
      <c r="I47" s="428">
        <v>185.42000000000002</v>
      </c>
      <c r="J47" s="428">
        <f t="shared" si="1"/>
        <v>168189.72602739724</v>
      </c>
      <c r="K47" s="354"/>
    </row>
    <row r="48" spans="1:11">
      <c r="A48" s="297">
        <v>37</v>
      </c>
      <c r="B48" s="330" t="s">
        <v>828</v>
      </c>
      <c r="C48" s="336">
        <v>1113</v>
      </c>
      <c r="D48" s="428">
        <v>203622</v>
      </c>
      <c r="E48" s="333">
        <v>245</v>
      </c>
      <c r="F48" s="425">
        <f t="shared" si="0"/>
        <v>49887390</v>
      </c>
      <c r="G48" s="336">
        <v>1046</v>
      </c>
      <c r="H48" s="336">
        <v>39444495</v>
      </c>
      <c r="I48" s="428">
        <v>219.63000000000002</v>
      </c>
      <c r="J48" s="428">
        <f t="shared" si="1"/>
        <v>179595.20557300912</v>
      </c>
      <c r="K48" s="354"/>
    </row>
    <row r="49" spans="1:13">
      <c r="A49" s="297">
        <v>38</v>
      </c>
      <c r="B49" s="330" t="s">
        <v>829</v>
      </c>
      <c r="C49" s="336">
        <v>795</v>
      </c>
      <c r="D49" s="428">
        <v>196791</v>
      </c>
      <c r="E49" s="333">
        <v>245</v>
      </c>
      <c r="F49" s="425">
        <f t="shared" si="0"/>
        <v>48213795</v>
      </c>
      <c r="G49" s="336">
        <v>778</v>
      </c>
      <c r="H49" s="336">
        <v>40299682</v>
      </c>
      <c r="I49" s="428">
        <v>231.44</v>
      </c>
      <c r="J49" s="428">
        <f t="shared" si="1"/>
        <v>174125.82958866228</v>
      </c>
      <c r="K49" s="354"/>
      <c r="M49" s="354"/>
    </row>
    <row r="50" spans="1:13">
      <c r="A50" s="663" t="s">
        <v>14</v>
      </c>
      <c r="B50" s="664"/>
      <c r="C50" s="338">
        <f>SUM(C12:C49)</f>
        <v>42510</v>
      </c>
      <c r="D50" s="429">
        <f>SUM(D12:D49)</f>
        <v>9030199</v>
      </c>
      <c r="E50" s="333">
        <v>245</v>
      </c>
      <c r="F50" s="430">
        <f t="shared" si="0"/>
        <v>2212398755</v>
      </c>
      <c r="G50" s="338">
        <f>SUM(G12:G49)</f>
        <v>39328</v>
      </c>
      <c r="H50" s="338">
        <f>SUM(H12:H49)</f>
        <v>1700999335</v>
      </c>
      <c r="I50" s="429">
        <v>213</v>
      </c>
      <c r="J50" s="429">
        <f t="shared" si="1"/>
        <v>7985912.370892019</v>
      </c>
      <c r="K50" s="354"/>
      <c r="M50" s="354"/>
    </row>
    <row r="51" spans="1:13">
      <c r="A51" s="10"/>
      <c r="B51" s="26"/>
      <c r="C51" s="26"/>
      <c r="D51" s="20"/>
      <c r="E51" s="20"/>
      <c r="F51" s="20"/>
      <c r="G51" s="20"/>
      <c r="H51" s="20"/>
      <c r="I51" s="20"/>
      <c r="J51" s="20"/>
    </row>
    <row r="52" spans="1:13">
      <c r="A52" s="743"/>
      <c r="B52" s="743"/>
      <c r="C52" s="743"/>
      <c r="D52" s="743"/>
      <c r="E52" s="743"/>
      <c r="F52" s="743"/>
      <c r="G52" s="743"/>
      <c r="H52" s="743"/>
      <c r="I52" s="743"/>
      <c r="J52" s="743"/>
      <c r="L52" s="354"/>
    </row>
    <row r="53" spans="1:13">
      <c r="L53" s="354"/>
    </row>
    <row r="54" spans="1:13">
      <c r="A54" s="743"/>
      <c r="B54" s="743"/>
      <c r="C54" s="743"/>
      <c r="D54" s="743"/>
      <c r="E54" s="743"/>
      <c r="F54" s="743"/>
      <c r="G54" s="743"/>
      <c r="H54" s="743"/>
      <c r="I54" s="743"/>
      <c r="J54" s="743"/>
      <c r="K54" s="354"/>
    </row>
    <row r="55" spans="1:13">
      <c r="K55" s="354"/>
    </row>
    <row r="56" spans="1:13" ht="12.75" customHeight="1">
      <c r="F56" s="641" t="s">
        <v>1027</v>
      </c>
      <c r="G56" s="641"/>
      <c r="H56" s="641"/>
    </row>
    <row r="57" spans="1:13" ht="12.75" customHeight="1">
      <c r="D57" s="354"/>
      <c r="F57" s="641"/>
      <c r="G57" s="641"/>
      <c r="H57" s="641"/>
    </row>
    <row r="58" spans="1:13" ht="12.75" customHeight="1">
      <c r="F58" s="641"/>
      <c r="G58" s="641"/>
      <c r="H58" s="641"/>
    </row>
    <row r="59" spans="1:13" ht="12.75" customHeight="1">
      <c r="D59" s="354"/>
      <c r="F59" s="641"/>
      <c r="G59" s="641"/>
      <c r="H59" s="641"/>
    </row>
  </sheetData>
  <mergeCells count="14">
    <mergeCell ref="A50:B50"/>
    <mergeCell ref="A52:J52"/>
    <mergeCell ref="A54:J54"/>
    <mergeCell ref="F56:H59"/>
    <mergeCell ref="E1:I1"/>
    <mergeCell ref="A2:J2"/>
    <mergeCell ref="A3:J3"/>
    <mergeCell ref="G9:J9"/>
    <mergeCell ref="C9:F9"/>
    <mergeCell ref="H8:J8"/>
    <mergeCell ref="A5:J5"/>
    <mergeCell ref="A9:A10"/>
    <mergeCell ref="B9:B10"/>
    <mergeCell ref="A8:B8"/>
  </mergeCells>
  <phoneticPr fontId="0" type="noConversion"/>
  <printOptions horizontalCentered="1"/>
  <pageMargins left="0.21" right="0.22" top="0.23622047244094499" bottom="0" header="0.31496062992126" footer="0"/>
  <pageSetup paperSize="9" scale="9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M57"/>
  <sheetViews>
    <sheetView topLeftCell="A34" zoomScaleSheetLayoutView="90" workbookViewId="0">
      <selection activeCell="L47" sqref="L47"/>
    </sheetView>
  </sheetViews>
  <sheetFormatPr defaultColWidth="9.140625" defaultRowHeight="12.75"/>
  <cols>
    <col min="1" max="1" width="5.85546875" style="309" customWidth="1"/>
    <col min="2" max="2" width="15.28515625" style="309" customWidth="1"/>
    <col min="3" max="3" width="11" style="309" customWidth="1"/>
    <col min="4" max="4" width="10" style="309" customWidth="1"/>
    <col min="5" max="5" width="12.140625" style="309" customWidth="1"/>
    <col min="6" max="6" width="14.28515625" style="309" customWidth="1"/>
    <col min="7" max="7" width="10.7109375" style="309" customWidth="1"/>
    <col min="8" max="8" width="12.28515625" style="309" customWidth="1"/>
    <col min="9" max="9" width="12" style="309" customWidth="1"/>
    <col min="10" max="10" width="14.42578125" style="309" customWidth="1"/>
    <col min="11" max="11" width="14.5703125" style="309" customWidth="1"/>
    <col min="12" max="12" width="18.85546875" style="309" customWidth="1"/>
    <col min="13" max="16384" width="9.140625" style="309"/>
  </cols>
  <sheetData>
    <row r="1" spans="1:13" customFormat="1">
      <c r="E1" s="666" t="s">
        <v>370</v>
      </c>
      <c r="F1" s="666"/>
      <c r="G1" s="666"/>
      <c r="H1" s="666"/>
      <c r="I1" s="666"/>
      <c r="J1" s="666"/>
    </row>
    <row r="2" spans="1:13" customFormat="1" ht="15">
      <c r="A2" s="732" t="s">
        <v>0</v>
      </c>
      <c r="B2" s="732"/>
      <c r="C2" s="732"/>
      <c r="D2" s="732"/>
      <c r="E2" s="732"/>
      <c r="F2" s="732"/>
      <c r="G2" s="732"/>
      <c r="H2" s="732"/>
      <c r="I2" s="732"/>
      <c r="J2" s="732"/>
    </row>
    <row r="3" spans="1:13" customFormat="1" ht="20.25">
      <c r="A3" s="668" t="s">
        <v>652</v>
      </c>
      <c r="B3" s="668"/>
      <c r="C3" s="668"/>
      <c r="D3" s="668"/>
      <c r="E3" s="668"/>
      <c r="F3" s="668"/>
      <c r="G3" s="668"/>
      <c r="H3" s="668"/>
      <c r="I3" s="668"/>
      <c r="J3" s="668"/>
    </row>
    <row r="4" spans="1:13" customFormat="1" ht="14.25" customHeight="1"/>
    <row r="5" spans="1:13" ht="31.5" customHeight="1">
      <c r="A5" s="737" t="s">
        <v>686</v>
      </c>
      <c r="B5" s="737"/>
      <c r="C5" s="737"/>
      <c r="D5" s="737"/>
      <c r="E5" s="737"/>
      <c r="F5" s="737"/>
      <c r="G5" s="737"/>
      <c r="H5" s="737"/>
      <c r="I5" s="737"/>
      <c r="J5" s="737"/>
    </row>
    <row r="6" spans="1:13" ht="13.5" customHeight="1">
      <c r="A6" s="305"/>
      <c r="B6" s="305"/>
      <c r="C6" s="305"/>
      <c r="D6" s="305"/>
      <c r="E6" s="305"/>
      <c r="F6" s="305"/>
      <c r="G6" s="305"/>
      <c r="H6" s="305"/>
      <c r="I6" s="305"/>
      <c r="J6" s="305"/>
    </row>
    <row r="7" spans="1:13" ht="0.75" customHeight="1"/>
    <row r="8" spans="1:13">
      <c r="A8" s="670" t="s">
        <v>831</v>
      </c>
      <c r="B8" s="670"/>
      <c r="C8" s="304"/>
      <c r="H8" s="725" t="s">
        <v>1012</v>
      </c>
      <c r="I8" s="725"/>
      <c r="J8" s="725"/>
    </row>
    <row r="9" spans="1:13">
      <c r="A9" s="658" t="s">
        <v>2</v>
      </c>
      <c r="B9" s="658" t="s">
        <v>3</v>
      </c>
      <c r="C9" s="637" t="s">
        <v>662</v>
      </c>
      <c r="D9" s="647"/>
      <c r="E9" s="647"/>
      <c r="F9" s="638"/>
      <c r="G9" s="637" t="s">
        <v>96</v>
      </c>
      <c r="H9" s="647"/>
      <c r="I9" s="647"/>
      <c r="J9" s="638"/>
    </row>
    <row r="10" spans="1:13" s="419" customFormat="1" ht="63" customHeight="1">
      <c r="A10" s="658"/>
      <c r="B10" s="658"/>
      <c r="C10" s="413" t="s">
        <v>181</v>
      </c>
      <c r="D10" s="413" t="s">
        <v>12</v>
      </c>
      <c r="E10" s="240" t="s">
        <v>1008</v>
      </c>
      <c r="F10" s="414" t="s">
        <v>199</v>
      </c>
      <c r="G10" s="413" t="s">
        <v>181</v>
      </c>
      <c r="H10" s="417" t="s">
        <v>13</v>
      </c>
      <c r="I10" s="418" t="s">
        <v>106</v>
      </c>
      <c r="J10" s="413" t="s">
        <v>200</v>
      </c>
    </row>
    <row r="11" spans="1:13">
      <c r="A11" s="300">
        <v>1</v>
      </c>
      <c r="B11" s="300">
        <v>2</v>
      </c>
      <c r="C11" s="300">
        <v>3</v>
      </c>
      <c r="D11" s="300">
        <v>4</v>
      </c>
      <c r="E11" s="300">
        <v>5</v>
      </c>
      <c r="F11" s="301">
        <v>6</v>
      </c>
      <c r="G11" s="300">
        <v>7</v>
      </c>
      <c r="H11" s="302">
        <v>8</v>
      </c>
      <c r="I11" s="300">
        <v>9</v>
      </c>
      <c r="J11" s="300">
        <v>10</v>
      </c>
    </row>
    <row r="12" spans="1:13" ht="15">
      <c r="A12" s="265">
        <v>1</v>
      </c>
      <c r="B12" s="331" t="s">
        <v>792</v>
      </c>
      <c r="C12" s="333">
        <v>1175</v>
      </c>
      <c r="D12" s="425">
        <v>171093</v>
      </c>
      <c r="E12" s="333">
        <v>245</v>
      </c>
      <c r="F12" s="425">
        <f>D12*E12</f>
        <v>41917785</v>
      </c>
      <c r="G12" s="336">
        <v>1175</v>
      </c>
      <c r="H12" s="336">
        <v>31437956</v>
      </c>
      <c r="I12" s="426">
        <v>217.23999999999995</v>
      </c>
      <c r="J12" s="425">
        <f>H12/I12</f>
        <v>144715.31946234583</v>
      </c>
      <c r="K12" s="354"/>
      <c r="L12" s="354"/>
      <c r="M12" s="354"/>
    </row>
    <row r="13" spans="1:13" ht="15">
      <c r="A13" s="265">
        <v>2</v>
      </c>
      <c r="B13" s="331" t="s">
        <v>793</v>
      </c>
      <c r="C13" s="333">
        <v>1032</v>
      </c>
      <c r="D13" s="425">
        <v>98244</v>
      </c>
      <c r="E13" s="333">
        <v>245</v>
      </c>
      <c r="F13" s="425">
        <f t="shared" ref="F13:F50" si="0">D13*E13</f>
        <v>24069780</v>
      </c>
      <c r="G13" s="336">
        <v>874</v>
      </c>
      <c r="H13" s="336">
        <v>19984798</v>
      </c>
      <c r="I13" s="426">
        <v>214.55</v>
      </c>
      <c r="J13" s="425">
        <f t="shared" ref="J13:J49" si="1">H13/I13</f>
        <v>93147.508739221623</v>
      </c>
      <c r="K13" s="354"/>
      <c r="L13" s="354"/>
    </row>
    <row r="14" spans="1:13" ht="15">
      <c r="A14" s="265">
        <v>3</v>
      </c>
      <c r="B14" s="331" t="s">
        <v>794</v>
      </c>
      <c r="C14" s="333">
        <v>822</v>
      </c>
      <c r="D14" s="425">
        <v>91175</v>
      </c>
      <c r="E14" s="333">
        <v>245</v>
      </c>
      <c r="F14" s="425">
        <f t="shared" si="0"/>
        <v>22337875</v>
      </c>
      <c r="G14" s="333">
        <v>821</v>
      </c>
      <c r="H14" s="336">
        <v>17879676</v>
      </c>
      <c r="I14" s="426">
        <v>206.46000000000004</v>
      </c>
      <c r="J14" s="425">
        <f t="shared" si="1"/>
        <v>86601.162452775345</v>
      </c>
      <c r="K14" s="354"/>
      <c r="L14" s="354"/>
    </row>
    <row r="15" spans="1:13" ht="15">
      <c r="A15" s="265">
        <v>4</v>
      </c>
      <c r="B15" s="331" t="s">
        <v>795</v>
      </c>
      <c r="C15" s="333">
        <v>495</v>
      </c>
      <c r="D15" s="425">
        <v>67945</v>
      </c>
      <c r="E15" s="333">
        <v>245</v>
      </c>
      <c r="F15" s="425">
        <f t="shared" si="0"/>
        <v>16646525</v>
      </c>
      <c r="G15" s="333">
        <v>502</v>
      </c>
      <c r="H15" s="336">
        <v>15208775</v>
      </c>
      <c r="I15" s="426">
        <v>234.49</v>
      </c>
      <c r="J15" s="425">
        <f t="shared" si="1"/>
        <v>64858.949208921484</v>
      </c>
      <c r="K15" s="354"/>
      <c r="L15" s="354"/>
    </row>
    <row r="16" spans="1:13" ht="15">
      <c r="A16" s="265">
        <v>5</v>
      </c>
      <c r="B16" s="331" t="s">
        <v>796</v>
      </c>
      <c r="C16" s="333">
        <v>828</v>
      </c>
      <c r="D16" s="425">
        <v>114404</v>
      </c>
      <c r="E16" s="333">
        <v>245</v>
      </c>
      <c r="F16" s="425">
        <f t="shared" si="0"/>
        <v>28028980</v>
      </c>
      <c r="G16" s="333">
        <v>847</v>
      </c>
      <c r="H16" s="336">
        <v>24278295</v>
      </c>
      <c r="I16" s="426">
        <v>223.6</v>
      </c>
      <c r="J16" s="425">
        <f t="shared" si="1"/>
        <v>108579.13685152057</v>
      </c>
      <c r="K16" s="354"/>
      <c r="L16" s="354"/>
    </row>
    <row r="17" spans="1:12" ht="15">
      <c r="A17" s="265">
        <v>6</v>
      </c>
      <c r="B17" s="331" t="s">
        <v>797</v>
      </c>
      <c r="C17" s="333">
        <v>598</v>
      </c>
      <c r="D17" s="425">
        <v>70992</v>
      </c>
      <c r="E17" s="333">
        <v>245</v>
      </c>
      <c r="F17" s="425">
        <f t="shared" si="0"/>
        <v>17393040</v>
      </c>
      <c r="G17" s="333">
        <v>606</v>
      </c>
      <c r="H17" s="336">
        <v>15338073</v>
      </c>
      <c r="I17" s="426">
        <v>226.24</v>
      </c>
      <c r="J17" s="425">
        <f t="shared" si="1"/>
        <v>67795.584335219231</v>
      </c>
      <c r="K17" s="354"/>
      <c r="L17" s="354"/>
    </row>
    <row r="18" spans="1:12" ht="15">
      <c r="A18" s="265">
        <v>7</v>
      </c>
      <c r="B18" s="331" t="s">
        <v>798</v>
      </c>
      <c r="C18" s="333">
        <v>1425</v>
      </c>
      <c r="D18" s="425">
        <v>131525</v>
      </c>
      <c r="E18" s="333">
        <v>245</v>
      </c>
      <c r="F18" s="425">
        <f t="shared" si="0"/>
        <v>32223625</v>
      </c>
      <c r="G18" s="336">
        <v>1429</v>
      </c>
      <c r="H18" s="336">
        <v>28378913</v>
      </c>
      <c r="I18" s="426">
        <v>224.7</v>
      </c>
      <c r="J18" s="425">
        <f t="shared" si="1"/>
        <v>126296.89808633734</v>
      </c>
      <c r="K18" s="354"/>
      <c r="L18" s="354"/>
    </row>
    <row r="19" spans="1:12" ht="15">
      <c r="A19" s="265">
        <v>8</v>
      </c>
      <c r="B19" s="331" t="s">
        <v>799</v>
      </c>
      <c r="C19" s="333">
        <v>352</v>
      </c>
      <c r="D19" s="425">
        <v>36171</v>
      </c>
      <c r="E19" s="333">
        <v>245</v>
      </c>
      <c r="F19" s="425">
        <f t="shared" si="0"/>
        <v>8861895</v>
      </c>
      <c r="G19" s="336">
        <v>357</v>
      </c>
      <c r="H19" s="336">
        <v>7338847</v>
      </c>
      <c r="I19" s="426">
        <v>213.70999999999998</v>
      </c>
      <c r="J19" s="425">
        <f t="shared" si="1"/>
        <v>34340.213373262835</v>
      </c>
      <c r="K19" s="354"/>
      <c r="L19" s="354"/>
    </row>
    <row r="20" spans="1:12" ht="15">
      <c r="A20" s="265">
        <v>9</v>
      </c>
      <c r="B20" s="331" t="s">
        <v>800</v>
      </c>
      <c r="C20" s="333">
        <v>193</v>
      </c>
      <c r="D20" s="425">
        <v>25318</v>
      </c>
      <c r="E20" s="333">
        <v>245</v>
      </c>
      <c r="F20" s="425">
        <f t="shared" si="0"/>
        <v>6202910</v>
      </c>
      <c r="G20" s="336">
        <v>196</v>
      </c>
      <c r="H20" s="336">
        <v>5413280</v>
      </c>
      <c r="I20" s="426">
        <v>224.62</v>
      </c>
      <c r="J20" s="425">
        <f t="shared" si="1"/>
        <v>24099.723978274418</v>
      </c>
      <c r="K20" s="354"/>
      <c r="L20" s="354"/>
    </row>
    <row r="21" spans="1:12" ht="15">
      <c r="A21" s="265">
        <v>10</v>
      </c>
      <c r="B21" s="331" t="s">
        <v>801</v>
      </c>
      <c r="C21" s="333">
        <v>705</v>
      </c>
      <c r="D21" s="425">
        <v>75249</v>
      </c>
      <c r="E21" s="333">
        <v>245</v>
      </c>
      <c r="F21" s="425">
        <f t="shared" si="0"/>
        <v>18436005</v>
      </c>
      <c r="G21" s="336">
        <v>710</v>
      </c>
      <c r="H21" s="336">
        <v>14539373</v>
      </c>
      <c r="I21" s="426">
        <v>202.32</v>
      </c>
      <c r="J21" s="425">
        <f t="shared" si="1"/>
        <v>71863.25128509292</v>
      </c>
      <c r="K21" s="354"/>
      <c r="L21" s="354"/>
    </row>
    <row r="22" spans="1:12" ht="15">
      <c r="A22" s="265">
        <v>11</v>
      </c>
      <c r="B22" s="331" t="s">
        <v>802</v>
      </c>
      <c r="C22" s="333">
        <v>1073</v>
      </c>
      <c r="D22" s="425">
        <v>117057</v>
      </c>
      <c r="E22" s="333">
        <v>245</v>
      </c>
      <c r="F22" s="425">
        <f t="shared" si="0"/>
        <v>28678965</v>
      </c>
      <c r="G22" s="336">
        <v>1024</v>
      </c>
      <c r="H22" s="336">
        <v>25022010</v>
      </c>
      <c r="I22" s="426">
        <v>221.14</v>
      </c>
      <c r="J22" s="425">
        <f t="shared" si="1"/>
        <v>113150.08591842273</v>
      </c>
      <c r="K22" s="354"/>
      <c r="L22" s="354"/>
    </row>
    <row r="23" spans="1:12" ht="15">
      <c r="A23" s="265">
        <v>12</v>
      </c>
      <c r="B23" s="331" t="s">
        <v>803</v>
      </c>
      <c r="C23" s="333">
        <v>1060</v>
      </c>
      <c r="D23" s="425">
        <v>177280</v>
      </c>
      <c r="E23" s="333">
        <v>245</v>
      </c>
      <c r="F23" s="425">
        <f t="shared" si="0"/>
        <v>43433600</v>
      </c>
      <c r="G23" s="336">
        <v>1070</v>
      </c>
      <c r="H23" s="336">
        <v>37537239</v>
      </c>
      <c r="I23" s="426">
        <v>219.71000000000004</v>
      </c>
      <c r="J23" s="425">
        <f t="shared" si="1"/>
        <v>170849.02371307631</v>
      </c>
      <c r="K23" s="354"/>
      <c r="L23" s="354"/>
    </row>
    <row r="24" spans="1:12" ht="15">
      <c r="A24" s="265">
        <v>13</v>
      </c>
      <c r="B24" s="331" t="s">
        <v>804</v>
      </c>
      <c r="C24" s="333">
        <v>882</v>
      </c>
      <c r="D24" s="425">
        <v>121318</v>
      </c>
      <c r="E24" s="333">
        <v>245</v>
      </c>
      <c r="F24" s="425">
        <f t="shared" si="0"/>
        <v>29722910</v>
      </c>
      <c r="G24" s="336">
        <v>917</v>
      </c>
      <c r="H24" s="336">
        <v>25796610</v>
      </c>
      <c r="I24" s="426">
        <v>220.11</v>
      </c>
      <c r="J24" s="425">
        <f t="shared" si="1"/>
        <v>117198.71882240697</v>
      </c>
      <c r="K24" s="354"/>
      <c r="L24" s="354"/>
    </row>
    <row r="25" spans="1:12" ht="15">
      <c r="A25" s="265">
        <v>14</v>
      </c>
      <c r="B25" s="331" t="s">
        <v>805</v>
      </c>
      <c r="C25" s="333">
        <v>678</v>
      </c>
      <c r="D25" s="425">
        <v>98753</v>
      </c>
      <c r="E25" s="333">
        <v>245</v>
      </c>
      <c r="F25" s="425">
        <f t="shared" si="0"/>
        <v>24194485</v>
      </c>
      <c r="G25" s="336">
        <v>648</v>
      </c>
      <c r="H25" s="336">
        <v>21384427</v>
      </c>
      <c r="I25" s="426">
        <v>225.17000000000002</v>
      </c>
      <c r="J25" s="425">
        <f t="shared" si="1"/>
        <v>94970.142558955442</v>
      </c>
      <c r="K25" s="354"/>
      <c r="L25" s="354"/>
    </row>
    <row r="26" spans="1:12" ht="15">
      <c r="A26" s="265">
        <v>15</v>
      </c>
      <c r="B26" s="331" t="s">
        <v>806</v>
      </c>
      <c r="C26" s="333">
        <v>1408</v>
      </c>
      <c r="D26" s="425">
        <v>180776</v>
      </c>
      <c r="E26" s="333">
        <v>245</v>
      </c>
      <c r="F26" s="425">
        <f t="shared" si="0"/>
        <v>44290120</v>
      </c>
      <c r="G26" s="336">
        <v>1385</v>
      </c>
      <c r="H26" s="336">
        <v>40500549</v>
      </c>
      <c r="I26" s="426">
        <v>233.10999999999999</v>
      </c>
      <c r="J26" s="425">
        <f t="shared" si="1"/>
        <v>173740.07550083654</v>
      </c>
      <c r="K26" s="354"/>
      <c r="L26" s="354"/>
    </row>
    <row r="27" spans="1:12" ht="15">
      <c r="A27" s="265">
        <v>16</v>
      </c>
      <c r="B27" s="331" t="s">
        <v>807</v>
      </c>
      <c r="C27" s="333">
        <v>932</v>
      </c>
      <c r="D27" s="425">
        <v>146079</v>
      </c>
      <c r="E27" s="333">
        <v>245</v>
      </c>
      <c r="F27" s="425">
        <f t="shared" si="0"/>
        <v>35789355</v>
      </c>
      <c r="G27" s="427">
        <v>942</v>
      </c>
      <c r="H27" s="336">
        <v>29731700</v>
      </c>
      <c r="I27" s="426">
        <v>210.53000000000003</v>
      </c>
      <c r="J27" s="425">
        <f t="shared" si="1"/>
        <v>141223.10359568705</v>
      </c>
      <c r="K27" s="354"/>
      <c r="L27" s="354"/>
    </row>
    <row r="28" spans="1:12" ht="15">
      <c r="A28" s="265">
        <v>17</v>
      </c>
      <c r="B28" s="331" t="s">
        <v>808</v>
      </c>
      <c r="C28" s="333">
        <v>220</v>
      </c>
      <c r="D28" s="425">
        <v>32346</v>
      </c>
      <c r="E28" s="333">
        <v>245</v>
      </c>
      <c r="F28" s="425">
        <f t="shared" si="0"/>
        <v>7924770</v>
      </c>
      <c r="G28" s="333">
        <v>200</v>
      </c>
      <c r="H28" s="336">
        <v>5515527</v>
      </c>
      <c r="I28" s="426">
        <v>178.57999999999998</v>
      </c>
      <c r="J28" s="425">
        <f t="shared" si="1"/>
        <v>30885.468697502522</v>
      </c>
      <c r="K28" s="354"/>
      <c r="L28" s="354"/>
    </row>
    <row r="29" spans="1:12" ht="15">
      <c r="A29" s="265">
        <v>18</v>
      </c>
      <c r="B29" s="331" t="s">
        <v>809</v>
      </c>
      <c r="C29" s="333">
        <v>987</v>
      </c>
      <c r="D29" s="425">
        <v>107314</v>
      </c>
      <c r="E29" s="333">
        <v>245</v>
      </c>
      <c r="F29" s="425">
        <f t="shared" si="0"/>
        <v>26291930</v>
      </c>
      <c r="G29" s="333">
        <v>1050</v>
      </c>
      <c r="H29" s="336">
        <v>22648084</v>
      </c>
      <c r="I29" s="426">
        <v>221.79000000000002</v>
      </c>
      <c r="J29" s="425">
        <f t="shared" si="1"/>
        <v>102114.99165877631</v>
      </c>
      <c r="K29" s="354"/>
      <c r="L29" s="354"/>
    </row>
    <row r="30" spans="1:12" ht="15">
      <c r="A30" s="265">
        <v>19</v>
      </c>
      <c r="B30" s="331" t="s">
        <v>810</v>
      </c>
      <c r="C30" s="333">
        <v>1360</v>
      </c>
      <c r="D30" s="425">
        <v>208493</v>
      </c>
      <c r="E30" s="333">
        <v>245</v>
      </c>
      <c r="F30" s="425">
        <f t="shared" si="0"/>
        <v>51080785</v>
      </c>
      <c r="G30" s="333">
        <v>1382</v>
      </c>
      <c r="H30" s="336">
        <v>44340007</v>
      </c>
      <c r="I30" s="426">
        <v>220.5</v>
      </c>
      <c r="J30" s="425">
        <f t="shared" si="1"/>
        <v>201088.46712018142</v>
      </c>
      <c r="K30" s="354"/>
      <c r="L30" s="354"/>
    </row>
    <row r="31" spans="1:12" ht="15">
      <c r="A31" s="265">
        <v>20</v>
      </c>
      <c r="B31" s="331" t="s">
        <v>811</v>
      </c>
      <c r="C31" s="333">
        <v>965</v>
      </c>
      <c r="D31" s="425">
        <v>138045</v>
      </c>
      <c r="E31" s="333">
        <v>245</v>
      </c>
      <c r="F31" s="425">
        <f t="shared" si="0"/>
        <v>33821025</v>
      </c>
      <c r="G31" s="333">
        <v>1005</v>
      </c>
      <c r="H31" s="336">
        <v>30603508</v>
      </c>
      <c r="I31" s="426">
        <v>235.97</v>
      </c>
      <c r="J31" s="425">
        <f t="shared" si="1"/>
        <v>129692.36767385685</v>
      </c>
      <c r="K31" s="354"/>
      <c r="L31" s="354"/>
    </row>
    <row r="32" spans="1:12" ht="15.75" customHeight="1">
      <c r="A32" s="265">
        <v>21</v>
      </c>
      <c r="B32" s="331" t="s">
        <v>812</v>
      </c>
      <c r="C32" s="333">
        <v>990</v>
      </c>
      <c r="D32" s="425">
        <v>145565</v>
      </c>
      <c r="E32" s="333">
        <v>245</v>
      </c>
      <c r="F32" s="425">
        <f t="shared" si="0"/>
        <v>35663425</v>
      </c>
      <c r="G32" s="333">
        <v>984</v>
      </c>
      <c r="H32" s="336">
        <v>29134646</v>
      </c>
      <c r="I32" s="426">
        <v>208.5</v>
      </c>
      <c r="J32" s="425">
        <f t="shared" si="1"/>
        <v>139734.51318944845</v>
      </c>
      <c r="K32" s="354"/>
      <c r="L32" s="354"/>
    </row>
    <row r="33" spans="1:12" ht="12.75" customHeight="1">
      <c r="A33" s="265">
        <v>22</v>
      </c>
      <c r="B33" s="331" t="s">
        <v>813</v>
      </c>
      <c r="C33" s="333">
        <v>1120</v>
      </c>
      <c r="D33" s="425">
        <v>189160</v>
      </c>
      <c r="E33" s="333">
        <v>245</v>
      </c>
      <c r="F33" s="425">
        <f t="shared" si="0"/>
        <v>46344200</v>
      </c>
      <c r="G33" s="333">
        <v>974</v>
      </c>
      <c r="H33" s="336">
        <v>36372462</v>
      </c>
      <c r="I33" s="426">
        <v>200.3</v>
      </c>
      <c r="J33" s="425">
        <f t="shared" si="1"/>
        <v>181589.92511233149</v>
      </c>
      <c r="K33" s="354"/>
      <c r="L33" s="354"/>
    </row>
    <row r="34" spans="1:12" ht="12.75" customHeight="1">
      <c r="A34" s="265">
        <v>23</v>
      </c>
      <c r="B34" s="331" t="s">
        <v>814</v>
      </c>
      <c r="C34" s="333">
        <v>1003</v>
      </c>
      <c r="D34" s="425">
        <v>157896</v>
      </c>
      <c r="E34" s="333">
        <v>245</v>
      </c>
      <c r="F34" s="425">
        <f t="shared" si="0"/>
        <v>38684520</v>
      </c>
      <c r="G34" s="333">
        <v>995</v>
      </c>
      <c r="H34" s="336">
        <v>33840140</v>
      </c>
      <c r="I34" s="426">
        <v>228.4</v>
      </c>
      <c r="J34" s="425">
        <f t="shared" si="1"/>
        <v>148161.73380035025</v>
      </c>
      <c r="K34" s="354"/>
      <c r="L34" s="354"/>
    </row>
    <row r="35" spans="1:12" ht="15">
      <c r="A35" s="265">
        <v>24</v>
      </c>
      <c r="B35" s="331" t="s">
        <v>815</v>
      </c>
      <c r="C35" s="333">
        <v>965</v>
      </c>
      <c r="D35" s="425">
        <v>95562</v>
      </c>
      <c r="E35" s="333">
        <v>245</v>
      </c>
      <c r="F35" s="425">
        <f t="shared" si="0"/>
        <v>23412690</v>
      </c>
      <c r="G35" s="333">
        <v>985</v>
      </c>
      <c r="H35" s="336">
        <v>17889853</v>
      </c>
      <c r="I35" s="426">
        <v>193.8</v>
      </c>
      <c r="J35" s="425">
        <f t="shared" si="1"/>
        <v>92310.902992776057</v>
      </c>
      <c r="K35" s="354"/>
      <c r="L35" s="354"/>
    </row>
    <row r="36" spans="1:12" ht="15">
      <c r="A36" s="265">
        <v>25</v>
      </c>
      <c r="B36" s="331" t="s">
        <v>816</v>
      </c>
      <c r="C36" s="333">
        <v>810</v>
      </c>
      <c r="D36" s="425">
        <v>57417</v>
      </c>
      <c r="E36" s="333">
        <v>245</v>
      </c>
      <c r="F36" s="425">
        <f t="shared" si="0"/>
        <v>14067165</v>
      </c>
      <c r="G36" s="333">
        <v>878</v>
      </c>
      <c r="H36" s="336">
        <v>11605142</v>
      </c>
      <c r="I36" s="426">
        <v>211.56</v>
      </c>
      <c r="J36" s="425">
        <f t="shared" si="1"/>
        <v>54855.086027604462</v>
      </c>
      <c r="K36" s="354"/>
      <c r="L36" s="354"/>
    </row>
    <row r="37" spans="1:12" ht="15">
      <c r="A37" s="265">
        <v>26</v>
      </c>
      <c r="B37" s="331" t="s">
        <v>817</v>
      </c>
      <c r="C37" s="333">
        <v>728</v>
      </c>
      <c r="D37" s="425">
        <v>68321</v>
      </c>
      <c r="E37" s="333">
        <v>245</v>
      </c>
      <c r="F37" s="425">
        <f t="shared" si="0"/>
        <v>16738645</v>
      </c>
      <c r="G37" s="333">
        <v>656</v>
      </c>
      <c r="H37" s="336">
        <v>13394696</v>
      </c>
      <c r="I37" s="426">
        <v>204.44</v>
      </c>
      <c r="J37" s="425">
        <f t="shared" si="1"/>
        <v>65518.959107806695</v>
      </c>
      <c r="K37" s="354"/>
      <c r="L37" s="354"/>
    </row>
    <row r="38" spans="1:12" ht="15">
      <c r="A38" s="265">
        <v>27</v>
      </c>
      <c r="B38" s="331" t="s">
        <v>818</v>
      </c>
      <c r="C38" s="333">
        <v>887</v>
      </c>
      <c r="D38" s="425">
        <v>104784</v>
      </c>
      <c r="E38" s="333">
        <v>245</v>
      </c>
      <c r="F38" s="425">
        <f t="shared" si="0"/>
        <v>25672080</v>
      </c>
      <c r="G38" s="333">
        <v>735</v>
      </c>
      <c r="H38" s="336">
        <v>19308655</v>
      </c>
      <c r="I38" s="426">
        <v>201.10999999999999</v>
      </c>
      <c r="J38" s="425">
        <f t="shared" si="1"/>
        <v>96010.41718462533</v>
      </c>
      <c r="K38" s="354"/>
      <c r="L38" s="354"/>
    </row>
    <row r="39" spans="1:12" ht="15">
      <c r="A39" s="265">
        <v>28</v>
      </c>
      <c r="B39" s="331" t="s">
        <v>819</v>
      </c>
      <c r="C39" s="333">
        <v>1035</v>
      </c>
      <c r="D39" s="425">
        <v>114468</v>
      </c>
      <c r="E39" s="333">
        <v>245</v>
      </c>
      <c r="F39" s="425">
        <f t="shared" si="0"/>
        <v>28044660</v>
      </c>
      <c r="G39" s="333">
        <v>961</v>
      </c>
      <c r="H39" s="336">
        <v>22849896</v>
      </c>
      <c r="I39" s="426">
        <v>208.45</v>
      </c>
      <c r="J39" s="425">
        <f t="shared" si="1"/>
        <v>109618.11465579276</v>
      </c>
      <c r="K39" s="354"/>
      <c r="L39" s="354"/>
    </row>
    <row r="40" spans="1:12" ht="15">
      <c r="A40" s="265">
        <v>29</v>
      </c>
      <c r="B40" s="331" t="s">
        <v>820</v>
      </c>
      <c r="C40" s="333">
        <v>882</v>
      </c>
      <c r="D40" s="425">
        <v>74508</v>
      </c>
      <c r="E40" s="333">
        <v>245</v>
      </c>
      <c r="F40" s="425">
        <f t="shared" si="0"/>
        <v>18254460</v>
      </c>
      <c r="G40" s="333">
        <v>892</v>
      </c>
      <c r="H40" s="336">
        <v>16379318</v>
      </c>
      <c r="I40" s="426">
        <v>228.42000000000002</v>
      </c>
      <c r="J40" s="425">
        <f t="shared" si="1"/>
        <v>71707.022152175807</v>
      </c>
      <c r="K40" s="354"/>
      <c r="L40" s="354"/>
    </row>
    <row r="41" spans="1:12" ht="15">
      <c r="A41" s="265">
        <v>30</v>
      </c>
      <c r="B41" s="331" t="s">
        <v>821</v>
      </c>
      <c r="C41" s="333">
        <v>488</v>
      </c>
      <c r="D41" s="425">
        <v>50489</v>
      </c>
      <c r="E41" s="333">
        <v>245</v>
      </c>
      <c r="F41" s="425">
        <f t="shared" si="0"/>
        <v>12369805</v>
      </c>
      <c r="G41" s="333">
        <v>497</v>
      </c>
      <c r="H41" s="336">
        <v>11084076</v>
      </c>
      <c r="I41" s="426">
        <v>229.48000000000002</v>
      </c>
      <c r="J41" s="425">
        <f t="shared" si="1"/>
        <v>48300.836674219972</v>
      </c>
      <c r="K41" s="354"/>
      <c r="L41" s="354"/>
    </row>
    <row r="42" spans="1:12" ht="15">
      <c r="A42" s="265">
        <v>31</v>
      </c>
      <c r="B42" s="331" t="s">
        <v>822</v>
      </c>
      <c r="C42" s="333">
        <v>233</v>
      </c>
      <c r="D42" s="425">
        <v>21953</v>
      </c>
      <c r="E42" s="333">
        <v>245</v>
      </c>
      <c r="F42" s="425">
        <f t="shared" si="0"/>
        <v>5378485</v>
      </c>
      <c r="G42" s="333">
        <v>239</v>
      </c>
      <c r="H42" s="336">
        <v>4872792</v>
      </c>
      <c r="I42" s="426">
        <v>234.35000000000002</v>
      </c>
      <c r="J42" s="425">
        <f t="shared" si="1"/>
        <v>20792.797098357158</v>
      </c>
      <c r="K42" s="354"/>
      <c r="L42" s="354"/>
    </row>
    <row r="43" spans="1:12" ht="15">
      <c r="A43" s="265">
        <v>32</v>
      </c>
      <c r="B43" s="331" t="s">
        <v>823</v>
      </c>
      <c r="C43" s="333">
        <v>287</v>
      </c>
      <c r="D43" s="425">
        <v>37619</v>
      </c>
      <c r="E43" s="333">
        <v>245</v>
      </c>
      <c r="F43" s="425">
        <f t="shared" si="0"/>
        <v>9216655</v>
      </c>
      <c r="G43" s="333">
        <v>298</v>
      </c>
      <c r="H43" s="336">
        <v>5219560</v>
      </c>
      <c r="I43" s="426">
        <v>151.16</v>
      </c>
      <c r="J43" s="425">
        <f t="shared" si="1"/>
        <v>34530.034400635086</v>
      </c>
      <c r="K43" s="354"/>
      <c r="L43" s="354"/>
    </row>
    <row r="44" spans="1:12">
      <c r="A44" s="421">
        <v>33</v>
      </c>
      <c r="B44" s="330" t="s">
        <v>824</v>
      </c>
      <c r="C44" s="336">
        <v>846</v>
      </c>
      <c r="D44" s="428">
        <v>74890</v>
      </c>
      <c r="E44" s="333">
        <v>245</v>
      </c>
      <c r="F44" s="425">
        <f t="shared" si="0"/>
        <v>18348050</v>
      </c>
      <c r="G44" s="336">
        <v>850</v>
      </c>
      <c r="H44" s="336">
        <v>15647337</v>
      </c>
      <c r="I44" s="426">
        <v>218.64999999999998</v>
      </c>
      <c r="J44" s="425">
        <f t="shared" si="1"/>
        <v>71563.398124857078</v>
      </c>
      <c r="K44" s="354"/>
      <c r="L44" s="354"/>
    </row>
    <row r="45" spans="1:12">
      <c r="A45" s="421">
        <v>34</v>
      </c>
      <c r="B45" s="330" t="s">
        <v>825</v>
      </c>
      <c r="C45" s="336">
        <v>519</v>
      </c>
      <c r="D45" s="428">
        <v>61359</v>
      </c>
      <c r="E45" s="333">
        <v>245</v>
      </c>
      <c r="F45" s="425">
        <f t="shared" si="0"/>
        <v>15032955</v>
      </c>
      <c r="G45" s="336">
        <v>504</v>
      </c>
      <c r="H45" s="336">
        <v>13050157</v>
      </c>
      <c r="I45" s="426">
        <v>220.57</v>
      </c>
      <c r="J45" s="425">
        <f t="shared" si="1"/>
        <v>59165.60275649454</v>
      </c>
      <c r="K45" s="354"/>
      <c r="L45" s="354"/>
    </row>
    <row r="46" spans="1:12">
      <c r="A46" s="421">
        <v>35</v>
      </c>
      <c r="B46" s="330" t="s">
        <v>826</v>
      </c>
      <c r="C46" s="336">
        <v>794</v>
      </c>
      <c r="D46" s="428">
        <v>120452</v>
      </c>
      <c r="E46" s="333">
        <v>245</v>
      </c>
      <c r="F46" s="425">
        <f t="shared" si="0"/>
        <v>29510740</v>
      </c>
      <c r="G46" s="336">
        <v>739</v>
      </c>
      <c r="H46" s="336">
        <v>23882902</v>
      </c>
      <c r="I46" s="426">
        <v>209.82999999999998</v>
      </c>
      <c r="J46" s="425">
        <f t="shared" si="1"/>
        <v>113820.24496020589</v>
      </c>
      <c r="K46" s="354"/>
      <c r="L46" s="354"/>
    </row>
    <row r="47" spans="1:12">
      <c r="A47" s="421">
        <v>36</v>
      </c>
      <c r="B47" s="330" t="s">
        <v>827</v>
      </c>
      <c r="C47" s="336">
        <v>522</v>
      </c>
      <c r="D47" s="428">
        <v>58813</v>
      </c>
      <c r="E47" s="333">
        <v>245</v>
      </c>
      <c r="F47" s="425">
        <f t="shared" si="0"/>
        <v>14409185</v>
      </c>
      <c r="G47" s="336">
        <v>524</v>
      </c>
      <c r="H47" s="336">
        <v>10544609</v>
      </c>
      <c r="I47" s="426">
        <v>187.73</v>
      </c>
      <c r="J47" s="425">
        <f t="shared" si="1"/>
        <v>56169.014009481703</v>
      </c>
      <c r="K47" s="354"/>
      <c r="L47" s="354"/>
    </row>
    <row r="48" spans="1:12">
      <c r="A48" s="421">
        <v>37</v>
      </c>
      <c r="B48" s="330" t="s">
        <v>828</v>
      </c>
      <c r="C48" s="336">
        <v>675</v>
      </c>
      <c r="D48" s="428">
        <v>66687</v>
      </c>
      <c r="E48" s="333">
        <v>245</v>
      </c>
      <c r="F48" s="425">
        <f t="shared" si="0"/>
        <v>16338315</v>
      </c>
      <c r="G48" s="336">
        <v>745</v>
      </c>
      <c r="H48" s="336">
        <v>14860654</v>
      </c>
      <c r="I48" s="426">
        <v>231.92000000000002</v>
      </c>
      <c r="J48" s="425">
        <f t="shared" si="1"/>
        <v>64076.638496033112</v>
      </c>
      <c r="K48" s="354"/>
      <c r="L48" s="354"/>
    </row>
    <row r="49" spans="1:13">
      <c r="A49" s="421">
        <v>38</v>
      </c>
      <c r="B49" s="330" t="s">
        <v>829</v>
      </c>
      <c r="C49" s="336">
        <v>756</v>
      </c>
      <c r="D49" s="428">
        <v>72468</v>
      </c>
      <c r="E49" s="333">
        <v>245</v>
      </c>
      <c r="F49" s="425">
        <f t="shared" si="0"/>
        <v>17754660</v>
      </c>
      <c r="G49" s="336">
        <v>722</v>
      </c>
      <c r="H49" s="336">
        <v>16436767</v>
      </c>
      <c r="I49" s="426">
        <v>234.86</v>
      </c>
      <c r="J49" s="425">
        <f t="shared" si="1"/>
        <v>69985.382781231368</v>
      </c>
      <c r="K49" s="354"/>
      <c r="L49" s="354"/>
    </row>
    <row r="50" spans="1:13">
      <c r="A50" s="663" t="s">
        <v>14</v>
      </c>
      <c r="B50" s="664"/>
      <c r="C50" s="338">
        <f>SUM(C12:C49)</f>
        <v>30730</v>
      </c>
      <c r="D50" s="429">
        <f>SUM(D12:D49)</f>
        <v>3781988</v>
      </c>
      <c r="E50" s="333">
        <v>245</v>
      </c>
      <c r="F50" s="430">
        <f t="shared" si="0"/>
        <v>926587060</v>
      </c>
      <c r="G50" s="338">
        <f>SUM(G12:G49)</f>
        <v>30318</v>
      </c>
      <c r="H50" s="338">
        <f>SUM(H12:H49)</f>
        <v>779251309</v>
      </c>
      <c r="I50" s="429">
        <v>215</v>
      </c>
      <c r="J50" s="430">
        <f>H50/I50</f>
        <v>3624424.693023256</v>
      </c>
      <c r="K50" s="354"/>
      <c r="L50" s="354"/>
      <c r="M50" s="377"/>
    </row>
    <row r="51" spans="1:13">
      <c r="A51" s="743"/>
      <c r="B51" s="743"/>
      <c r="C51" s="743"/>
      <c r="D51" s="743"/>
      <c r="E51" s="743"/>
      <c r="F51" s="743"/>
      <c r="G51" s="743"/>
      <c r="H51" s="743"/>
      <c r="I51" s="743"/>
      <c r="J51" s="743"/>
    </row>
    <row r="52" spans="1:13">
      <c r="C52" s="355"/>
      <c r="D52" s="571"/>
      <c r="E52" s="354"/>
      <c r="G52" s="355"/>
      <c r="I52" s="354"/>
      <c r="K52" s="354"/>
    </row>
    <row r="53" spans="1:13">
      <c r="A53" s="743"/>
      <c r="B53" s="743"/>
      <c r="C53" s="743"/>
      <c r="D53" s="743"/>
      <c r="E53" s="743"/>
      <c r="F53" s="743"/>
      <c r="G53" s="743"/>
      <c r="H53" s="743"/>
      <c r="I53" s="743"/>
      <c r="J53" s="743"/>
    </row>
    <row r="54" spans="1:13" ht="12.75" customHeight="1">
      <c r="G54" s="641" t="s">
        <v>1027</v>
      </c>
      <c r="H54" s="641"/>
      <c r="I54" s="641"/>
    </row>
    <row r="55" spans="1:13" ht="12.75" customHeight="1">
      <c r="D55" s="354"/>
      <c r="E55" s="354"/>
      <c r="G55" s="641"/>
      <c r="H55" s="641"/>
      <c r="I55" s="641"/>
    </row>
    <row r="56" spans="1:13" ht="12.75" customHeight="1">
      <c r="G56" s="641"/>
      <c r="H56" s="641"/>
      <c r="I56" s="641"/>
    </row>
    <row r="57" spans="1:13" ht="12.75" customHeight="1">
      <c r="G57" s="641"/>
      <c r="H57" s="641"/>
      <c r="I57" s="641"/>
    </row>
  </sheetData>
  <mergeCells count="14">
    <mergeCell ref="E1:J1"/>
    <mergeCell ref="A2:J2"/>
    <mergeCell ref="A3:J3"/>
    <mergeCell ref="A5:J5"/>
    <mergeCell ref="A8:B8"/>
    <mergeCell ref="H8:J8"/>
    <mergeCell ref="A50:B50"/>
    <mergeCell ref="A51:J51"/>
    <mergeCell ref="A53:J53"/>
    <mergeCell ref="G54:I57"/>
    <mergeCell ref="A9:A10"/>
    <mergeCell ref="B9:B10"/>
    <mergeCell ref="C9:F9"/>
    <mergeCell ref="G9:J9"/>
  </mergeCells>
  <printOptions horizontalCentered="1"/>
  <pageMargins left="0.70866141732283505" right="0.70866141732283505" top="0.23622047244094499" bottom="0" header="0.31496062992126" footer="0.31496062992126"/>
  <pageSetup paperSize="9" scale="74"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P57"/>
  <sheetViews>
    <sheetView topLeftCell="A43" zoomScaleSheetLayoutView="90" workbookViewId="0">
      <selection activeCell="H54" sqref="H54:K58"/>
    </sheetView>
  </sheetViews>
  <sheetFormatPr defaultColWidth="9.140625" defaultRowHeight="12.75"/>
  <cols>
    <col min="1" max="1" width="6.7109375" style="309" customWidth="1"/>
    <col min="2" max="2" width="17.140625" style="309" customWidth="1"/>
    <col min="3" max="3" width="11" style="309" customWidth="1"/>
    <col min="4" max="4" width="10" style="309" customWidth="1"/>
    <col min="5" max="5" width="13.140625" style="309" customWidth="1"/>
    <col min="6" max="6" width="14.28515625" style="309" customWidth="1"/>
    <col min="7" max="7" width="13.28515625" style="309" customWidth="1"/>
    <col min="8" max="8" width="14.7109375" style="309" customWidth="1"/>
    <col min="9" max="9" width="16.7109375" style="309" customWidth="1"/>
    <col min="10" max="10" width="19.28515625" style="309" customWidth="1"/>
    <col min="11" max="16384" width="9.140625" style="309"/>
  </cols>
  <sheetData>
    <row r="1" spans="1:16" customFormat="1">
      <c r="E1" s="671"/>
      <c r="F1" s="671"/>
      <c r="G1" s="671"/>
      <c r="H1" s="671"/>
      <c r="I1" s="671"/>
      <c r="J1" s="312" t="s">
        <v>372</v>
      </c>
    </row>
    <row r="2" spans="1:16" customFormat="1" ht="15">
      <c r="A2" s="732" t="s">
        <v>0</v>
      </c>
      <c r="B2" s="732"/>
      <c r="C2" s="732"/>
      <c r="D2" s="732"/>
      <c r="E2" s="732"/>
      <c r="F2" s="732"/>
      <c r="G2" s="732"/>
      <c r="H2" s="732"/>
      <c r="I2" s="732"/>
      <c r="J2" s="732"/>
    </row>
    <row r="3" spans="1:16" customFormat="1" ht="20.25">
      <c r="A3" s="668" t="s">
        <v>652</v>
      </c>
      <c r="B3" s="668"/>
      <c r="C3" s="668"/>
      <c r="D3" s="668"/>
      <c r="E3" s="668"/>
      <c r="F3" s="668"/>
      <c r="G3" s="668"/>
      <c r="H3" s="668"/>
      <c r="I3" s="668"/>
      <c r="J3" s="668"/>
    </row>
    <row r="4" spans="1:16" customFormat="1" ht="14.25" customHeight="1"/>
    <row r="5" spans="1:16" ht="19.5" customHeight="1">
      <c r="A5" s="737" t="s">
        <v>687</v>
      </c>
      <c r="B5" s="737"/>
      <c r="C5" s="737"/>
      <c r="D5" s="737"/>
      <c r="E5" s="737"/>
      <c r="F5" s="737"/>
      <c r="G5" s="737"/>
      <c r="H5" s="737"/>
      <c r="I5" s="737"/>
      <c r="J5" s="737"/>
    </row>
    <row r="6" spans="1:16" ht="13.5" customHeight="1">
      <c r="A6" s="305"/>
      <c r="B6" s="305"/>
      <c r="C6" s="305"/>
      <c r="D6" s="305"/>
      <c r="E6" s="305"/>
      <c r="F6" s="305"/>
      <c r="G6" s="305"/>
      <c r="H6" s="305"/>
      <c r="I6" s="305"/>
      <c r="J6" s="305"/>
    </row>
    <row r="7" spans="1:16" ht="0.75" customHeight="1"/>
    <row r="8" spans="1:16">
      <c r="A8" s="670" t="s">
        <v>831</v>
      </c>
      <c r="B8" s="670"/>
      <c r="C8" s="304"/>
      <c r="H8" s="725" t="s">
        <v>1012</v>
      </c>
      <c r="I8" s="725"/>
      <c r="J8" s="725"/>
    </row>
    <row r="9" spans="1:16">
      <c r="A9" s="738" t="s">
        <v>2</v>
      </c>
      <c r="B9" s="738" t="s">
        <v>3</v>
      </c>
      <c r="C9" s="637" t="s">
        <v>662</v>
      </c>
      <c r="D9" s="647"/>
      <c r="E9" s="647"/>
      <c r="F9" s="638"/>
      <c r="G9" s="637" t="s">
        <v>96</v>
      </c>
      <c r="H9" s="647"/>
      <c r="I9" s="647"/>
      <c r="J9" s="638"/>
      <c r="O9" s="18"/>
      <c r="P9" s="20"/>
    </row>
    <row r="10" spans="1:16" ht="77.45" customHeight="1">
      <c r="A10" s="738"/>
      <c r="B10" s="738"/>
      <c r="C10" s="300" t="s">
        <v>181</v>
      </c>
      <c r="D10" s="300" t="s">
        <v>12</v>
      </c>
      <c r="E10" s="240" t="s">
        <v>1019</v>
      </c>
      <c r="F10" s="301" t="s">
        <v>199</v>
      </c>
      <c r="G10" s="300" t="s">
        <v>181</v>
      </c>
      <c r="H10" s="315" t="s">
        <v>13</v>
      </c>
      <c r="I10" s="314" t="s">
        <v>106</v>
      </c>
      <c r="J10" s="300" t="s">
        <v>200</v>
      </c>
    </row>
    <row r="11" spans="1:16">
      <c r="A11" s="300">
        <v>1</v>
      </c>
      <c r="B11" s="300">
        <v>2</v>
      </c>
      <c r="C11" s="300">
        <v>3</v>
      </c>
      <c r="D11" s="300">
        <v>4</v>
      </c>
      <c r="E11" s="300">
        <v>5</v>
      </c>
      <c r="F11" s="301">
        <v>6</v>
      </c>
      <c r="G11" s="300">
        <v>7</v>
      </c>
      <c r="H11" s="302">
        <v>8</v>
      </c>
      <c r="I11" s="300">
        <v>9</v>
      </c>
      <c r="J11" s="300">
        <v>10</v>
      </c>
    </row>
    <row r="12" spans="1:16">
      <c r="A12" s="450">
        <v>1</v>
      </c>
      <c r="B12" s="443" t="s">
        <v>792</v>
      </c>
      <c r="C12" s="333">
        <v>0</v>
      </c>
      <c r="D12" s="333">
        <v>0</v>
      </c>
      <c r="E12" s="333">
        <v>0</v>
      </c>
      <c r="F12" s="356">
        <f>D12*E12</f>
        <v>0</v>
      </c>
      <c r="G12" s="333">
        <v>0</v>
      </c>
      <c r="H12" s="350">
        <v>0</v>
      </c>
      <c r="I12" s="350">
        <v>0</v>
      </c>
      <c r="J12" s="357">
        <v>0</v>
      </c>
    </row>
    <row r="13" spans="1:16">
      <c r="A13" s="450">
        <v>2</v>
      </c>
      <c r="B13" s="443" t="s">
        <v>793</v>
      </c>
      <c r="C13" s="333">
        <v>0</v>
      </c>
      <c r="D13" s="333">
        <v>0</v>
      </c>
      <c r="E13" s="333">
        <v>0</v>
      </c>
      <c r="F13" s="356">
        <f t="shared" ref="F13:F50" si="0">D13*E13</f>
        <v>0</v>
      </c>
      <c r="G13" s="333">
        <v>0</v>
      </c>
      <c r="H13" s="350">
        <v>0</v>
      </c>
      <c r="I13" s="350">
        <v>0</v>
      </c>
      <c r="J13" s="357">
        <v>0</v>
      </c>
    </row>
    <row r="14" spans="1:16">
      <c r="A14" s="450">
        <v>3</v>
      </c>
      <c r="B14" s="443" t="s">
        <v>794</v>
      </c>
      <c r="C14" s="333">
        <v>0</v>
      </c>
      <c r="D14" s="333">
        <v>0</v>
      </c>
      <c r="E14" s="333">
        <v>0</v>
      </c>
      <c r="F14" s="356">
        <f t="shared" si="0"/>
        <v>0</v>
      </c>
      <c r="G14" s="333">
        <v>0</v>
      </c>
      <c r="H14" s="350">
        <v>0</v>
      </c>
      <c r="I14" s="350">
        <v>0</v>
      </c>
      <c r="J14" s="357">
        <v>0</v>
      </c>
    </row>
    <row r="15" spans="1:16">
      <c r="A15" s="450">
        <v>4</v>
      </c>
      <c r="B15" s="443" t="s">
        <v>795</v>
      </c>
      <c r="C15" s="333">
        <v>0</v>
      </c>
      <c r="D15" s="333">
        <v>0</v>
      </c>
      <c r="E15" s="333">
        <v>0</v>
      </c>
      <c r="F15" s="356">
        <f t="shared" si="0"/>
        <v>0</v>
      </c>
      <c r="G15" s="333">
        <v>0</v>
      </c>
      <c r="H15" s="350">
        <v>0</v>
      </c>
      <c r="I15" s="350">
        <v>0</v>
      </c>
      <c r="J15" s="357">
        <v>0</v>
      </c>
    </row>
    <row r="16" spans="1:16">
      <c r="A16" s="450">
        <v>5</v>
      </c>
      <c r="B16" s="443" t="s">
        <v>796</v>
      </c>
      <c r="C16" s="333">
        <v>0</v>
      </c>
      <c r="D16" s="333">
        <v>0</v>
      </c>
      <c r="E16" s="333">
        <v>0</v>
      </c>
      <c r="F16" s="356">
        <f t="shared" si="0"/>
        <v>0</v>
      </c>
      <c r="G16" s="333">
        <v>0</v>
      </c>
      <c r="H16" s="350">
        <v>0</v>
      </c>
      <c r="I16" s="350">
        <v>0</v>
      </c>
      <c r="J16" s="357">
        <v>0</v>
      </c>
    </row>
    <row r="17" spans="1:11">
      <c r="A17" s="450">
        <v>6</v>
      </c>
      <c r="B17" s="443" t="s">
        <v>797</v>
      </c>
      <c r="C17" s="333">
        <v>0</v>
      </c>
      <c r="D17" s="333">
        <v>0</v>
      </c>
      <c r="E17" s="333">
        <v>0</v>
      </c>
      <c r="F17" s="356">
        <f t="shared" si="0"/>
        <v>0</v>
      </c>
      <c r="G17" s="333">
        <v>0</v>
      </c>
      <c r="H17" s="350">
        <v>0</v>
      </c>
      <c r="I17" s="350">
        <v>0</v>
      </c>
      <c r="J17" s="357">
        <v>0</v>
      </c>
    </row>
    <row r="18" spans="1:11">
      <c r="A18" s="450">
        <v>7</v>
      </c>
      <c r="B18" s="443" t="s">
        <v>798</v>
      </c>
      <c r="C18" s="333">
        <v>138</v>
      </c>
      <c r="D18" s="333">
        <v>2000</v>
      </c>
      <c r="E18" s="333">
        <v>312</v>
      </c>
      <c r="F18" s="356">
        <f t="shared" si="0"/>
        <v>624000</v>
      </c>
      <c r="G18" s="333">
        <v>78</v>
      </c>
      <c r="H18" s="350">
        <v>23568</v>
      </c>
      <c r="I18" s="350">
        <v>148</v>
      </c>
      <c r="J18" s="357">
        <f t="shared" ref="J18:J50" si="1">H18/I18</f>
        <v>159.24324324324326</v>
      </c>
      <c r="K18" s="354"/>
    </row>
    <row r="19" spans="1:11">
      <c r="A19" s="450">
        <v>8</v>
      </c>
      <c r="B19" s="443" t="s">
        <v>799</v>
      </c>
      <c r="C19" s="333">
        <v>0</v>
      </c>
      <c r="D19" s="333">
        <v>0</v>
      </c>
      <c r="E19" s="333">
        <v>0</v>
      </c>
      <c r="F19" s="356">
        <f t="shared" si="0"/>
        <v>0</v>
      </c>
      <c r="G19" s="333">
        <v>0</v>
      </c>
      <c r="H19" s="350">
        <v>0</v>
      </c>
      <c r="I19" s="350">
        <v>0</v>
      </c>
      <c r="J19" s="357">
        <v>0</v>
      </c>
    </row>
    <row r="20" spans="1:11">
      <c r="A20" s="450">
        <v>9</v>
      </c>
      <c r="B20" s="443" t="s">
        <v>800</v>
      </c>
      <c r="C20" s="333">
        <v>0</v>
      </c>
      <c r="D20" s="333">
        <v>0</v>
      </c>
      <c r="E20" s="333">
        <v>0</v>
      </c>
      <c r="F20" s="356">
        <f t="shared" si="0"/>
        <v>0</v>
      </c>
      <c r="G20" s="333">
        <v>0</v>
      </c>
      <c r="H20" s="350">
        <v>0</v>
      </c>
      <c r="I20" s="350">
        <v>0</v>
      </c>
      <c r="J20" s="357">
        <v>0</v>
      </c>
    </row>
    <row r="21" spans="1:11">
      <c r="A21" s="450">
        <v>10</v>
      </c>
      <c r="B21" s="443" t="s">
        <v>801</v>
      </c>
      <c r="C21" s="333">
        <v>0</v>
      </c>
      <c r="D21" s="333">
        <v>0</v>
      </c>
      <c r="E21" s="333">
        <v>0</v>
      </c>
      <c r="F21" s="356">
        <f t="shared" si="0"/>
        <v>0</v>
      </c>
      <c r="G21" s="333">
        <v>0</v>
      </c>
      <c r="H21" s="350">
        <v>0</v>
      </c>
      <c r="I21" s="350">
        <v>0</v>
      </c>
      <c r="J21" s="357">
        <v>0</v>
      </c>
    </row>
    <row r="22" spans="1:11">
      <c r="A22" s="450">
        <v>11</v>
      </c>
      <c r="B22" s="443" t="s">
        <v>802</v>
      </c>
      <c r="C22" s="333">
        <v>0</v>
      </c>
      <c r="D22" s="333">
        <v>0</v>
      </c>
      <c r="E22" s="333">
        <v>0</v>
      </c>
      <c r="F22" s="356">
        <f t="shared" si="0"/>
        <v>0</v>
      </c>
      <c r="G22" s="333">
        <v>0</v>
      </c>
      <c r="H22" s="350">
        <v>0</v>
      </c>
      <c r="I22" s="350">
        <v>0</v>
      </c>
      <c r="J22" s="357">
        <v>0</v>
      </c>
    </row>
    <row r="23" spans="1:11">
      <c r="A23" s="450">
        <v>12</v>
      </c>
      <c r="B23" s="443" t="s">
        <v>803</v>
      </c>
      <c r="C23" s="333">
        <v>0</v>
      </c>
      <c r="D23" s="333">
        <v>0</v>
      </c>
      <c r="E23" s="333">
        <v>0</v>
      </c>
      <c r="F23" s="356">
        <f t="shared" si="0"/>
        <v>0</v>
      </c>
      <c r="G23" s="333">
        <v>0</v>
      </c>
      <c r="H23" s="350">
        <v>0</v>
      </c>
      <c r="I23" s="350">
        <v>0</v>
      </c>
      <c r="J23" s="357">
        <v>0</v>
      </c>
    </row>
    <row r="24" spans="1:11">
      <c r="A24" s="450">
        <v>13</v>
      </c>
      <c r="B24" s="443" t="s">
        <v>804</v>
      </c>
      <c r="C24" s="333">
        <v>0</v>
      </c>
      <c r="D24" s="333">
        <v>0</v>
      </c>
      <c r="E24" s="333">
        <v>0</v>
      </c>
      <c r="F24" s="356">
        <f t="shared" si="0"/>
        <v>0</v>
      </c>
      <c r="G24" s="333">
        <v>0</v>
      </c>
      <c r="H24" s="350">
        <v>0</v>
      </c>
      <c r="I24" s="350">
        <v>0</v>
      </c>
      <c r="J24" s="357">
        <v>0</v>
      </c>
    </row>
    <row r="25" spans="1:11">
      <c r="A25" s="450">
        <v>14</v>
      </c>
      <c r="B25" s="443" t="s">
        <v>805</v>
      </c>
      <c r="C25" s="333">
        <v>0</v>
      </c>
      <c r="D25" s="333">
        <v>0</v>
      </c>
      <c r="E25" s="333">
        <v>0</v>
      </c>
      <c r="F25" s="356">
        <f t="shared" si="0"/>
        <v>0</v>
      </c>
      <c r="G25" s="333">
        <v>0</v>
      </c>
      <c r="H25" s="350">
        <v>0</v>
      </c>
      <c r="I25" s="350">
        <v>0</v>
      </c>
      <c r="J25" s="357">
        <v>0</v>
      </c>
    </row>
    <row r="26" spans="1:11">
      <c r="A26" s="450">
        <v>15</v>
      </c>
      <c r="B26" s="443" t="s">
        <v>806</v>
      </c>
      <c r="C26" s="333">
        <v>0</v>
      </c>
      <c r="D26" s="333">
        <v>0</v>
      </c>
      <c r="E26" s="333">
        <v>0</v>
      </c>
      <c r="F26" s="356">
        <f t="shared" si="0"/>
        <v>0</v>
      </c>
      <c r="G26" s="333">
        <v>0</v>
      </c>
      <c r="H26" s="350">
        <v>0</v>
      </c>
      <c r="I26" s="350">
        <v>0</v>
      </c>
      <c r="J26" s="357">
        <v>0</v>
      </c>
    </row>
    <row r="27" spans="1:11">
      <c r="A27" s="450">
        <v>16</v>
      </c>
      <c r="B27" s="443" t="s">
        <v>807</v>
      </c>
      <c r="C27" s="333">
        <v>0</v>
      </c>
      <c r="D27" s="333">
        <v>0</v>
      </c>
      <c r="E27" s="333">
        <v>0</v>
      </c>
      <c r="F27" s="356">
        <f t="shared" si="0"/>
        <v>0</v>
      </c>
      <c r="G27" s="333">
        <v>0</v>
      </c>
      <c r="H27" s="350">
        <v>0</v>
      </c>
      <c r="I27" s="350">
        <v>0</v>
      </c>
      <c r="J27" s="357">
        <v>0</v>
      </c>
    </row>
    <row r="28" spans="1:11">
      <c r="A28" s="450">
        <v>17</v>
      </c>
      <c r="B28" s="443" t="s">
        <v>808</v>
      </c>
      <c r="C28" s="333">
        <v>0</v>
      </c>
      <c r="D28" s="333">
        <v>0</v>
      </c>
      <c r="E28" s="333">
        <v>0</v>
      </c>
      <c r="F28" s="356">
        <f t="shared" si="0"/>
        <v>0</v>
      </c>
      <c r="G28" s="333">
        <v>0</v>
      </c>
      <c r="H28" s="350">
        <v>0</v>
      </c>
      <c r="I28" s="350">
        <v>0</v>
      </c>
      <c r="J28" s="357">
        <v>0</v>
      </c>
    </row>
    <row r="29" spans="1:11">
      <c r="A29" s="450">
        <v>18</v>
      </c>
      <c r="B29" s="443" t="s">
        <v>809</v>
      </c>
      <c r="C29" s="333">
        <v>0</v>
      </c>
      <c r="D29" s="333">
        <v>0</v>
      </c>
      <c r="E29" s="333">
        <v>0</v>
      </c>
      <c r="F29" s="356">
        <f t="shared" si="0"/>
        <v>0</v>
      </c>
      <c r="G29" s="333">
        <v>0</v>
      </c>
      <c r="H29" s="350">
        <v>0</v>
      </c>
      <c r="I29" s="350">
        <v>0</v>
      </c>
      <c r="J29" s="357">
        <v>0</v>
      </c>
    </row>
    <row r="30" spans="1:11">
      <c r="A30" s="450">
        <v>19</v>
      </c>
      <c r="B30" s="443" t="s">
        <v>810</v>
      </c>
      <c r="C30" s="333">
        <v>0</v>
      </c>
      <c r="D30" s="333">
        <v>0</v>
      </c>
      <c r="E30" s="333">
        <v>0</v>
      </c>
      <c r="F30" s="356">
        <f t="shared" si="0"/>
        <v>0</v>
      </c>
      <c r="G30" s="333">
        <v>0</v>
      </c>
      <c r="H30" s="350">
        <v>0</v>
      </c>
      <c r="I30" s="350">
        <v>0</v>
      </c>
      <c r="J30" s="357">
        <v>0</v>
      </c>
    </row>
    <row r="31" spans="1:11">
      <c r="A31" s="450">
        <v>20</v>
      </c>
      <c r="B31" s="443" t="s">
        <v>811</v>
      </c>
      <c r="C31" s="333">
        <v>0</v>
      </c>
      <c r="D31" s="333">
        <v>0</v>
      </c>
      <c r="E31" s="333">
        <v>0</v>
      </c>
      <c r="F31" s="356">
        <f t="shared" si="0"/>
        <v>0</v>
      </c>
      <c r="G31" s="333">
        <v>0</v>
      </c>
      <c r="H31" s="350">
        <v>0</v>
      </c>
      <c r="I31" s="350">
        <v>0</v>
      </c>
      <c r="J31" s="357">
        <v>0</v>
      </c>
    </row>
    <row r="32" spans="1:11" ht="15.75" customHeight="1">
      <c r="A32" s="450">
        <v>21</v>
      </c>
      <c r="B32" s="443" t="s">
        <v>812</v>
      </c>
      <c r="C32" s="333">
        <v>0</v>
      </c>
      <c r="D32" s="333">
        <v>0</v>
      </c>
      <c r="E32" s="333">
        <v>0</v>
      </c>
      <c r="F32" s="356">
        <f t="shared" si="0"/>
        <v>0</v>
      </c>
      <c r="G32" s="333">
        <v>0</v>
      </c>
      <c r="H32" s="350">
        <v>0</v>
      </c>
      <c r="I32" s="350">
        <v>0</v>
      </c>
      <c r="J32" s="357">
        <v>0</v>
      </c>
    </row>
    <row r="33" spans="1:10" ht="12.75" customHeight="1">
      <c r="A33" s="450">
        <v>22</v>
      </c>
      <c r="B33" s="443" t="s">
        <v>813</v>
      </c>
      <c r="C33" s="333">
        <v>0</v>
      </c>
      <c r="D33" s="333">
        <v>0</v>
      </c>
      <c r="E33" s="333">
        <v>0</v>
      </c>
      <c r="F33" s="356">
        <f t="shared" si="0"/>
        <v>0</v>
      </c>
      <c r="G33" s="333">
        <v>0</v>
      </c>
      <c r="H33" s="350">
        <v>0</v>
      </c>
      <c r="I33" s="350">
        <v>0</v>
      </c>
      <c r="J33" s="357">
        <v>0</v>
      </c>
    </row>
    <row r="34" spans="1:10" ht="12.75" customHeight="1">
      <c r="A34" s="450">
        <v>23</v>
      </c>
      <c r="B34" s="443" t="s">
        <v>814</v>
      </c>
      <c r="C34" s="333">
        <v>0</v>
      </c>
      <c r="D34" s="333">
        <v>0</v>
      </c>
      <c r="E34" s="333">
        <v>0</v>
      </c>
      <c r="F34" s="356">
        <f t="shared" si="0"/>
        <v>0</v>
      </c>
      <c r="G34" s="333">
        <v>0</v>
      </c>
      <c r="H34" s="350">
        <v>0</v>
      </c>
      <c r="I34" s="350">
        <v>0</v>
      </c>
      <c r="J34" s="357">
        <v>0</v>
      </c>
    </row>
    <row r="35" spans="1:10">
      <c r="A35" s="450">
        <v>24</v>
      </c>
      <c r="B35" s="443" t="s">
        <v>815</v>
      </c>
      <c r="C35" s="333">
        <v>0</v>
      </c>
      <c r="D35" s="333">
        <v>0</v>
      </c>
      <c r="E35" s="333">
        <v>0</v>
      </c>
      <c r="F35" s="356">
        <f t="shared" si="0"/>
        <v>0</v>
      </c>
      <c r="G35" s="333">
        <v>0</v>
      </c>
      <c r="H35" s="350">
        <v>0</v>
      </c>
      <c r="I35" s="350">
        <v>0</v>
      </c>
      <c r="J35" s="357">
        <v>0</v>
      </c>
    </row>
    <row r="36" spans="1:10">
      <c r="A36" s="450">
        <v>25</v>
      </c>
      <c r="B36" s="443" t="s">
        <v>816</v>
      </c>
      <c r="C36" s="333">
        <v>0</v>
      </c>
      <c r="D36" s="333">
        <v>0</v>
      </c>
      <c r="E36" s="333">
        <v>0</v>
      </c>
      <c r="F36" s="356">
        <f t="shared" si="0"/>
        <v>0</v>
      </c>
      <c r="G36" s="333">
        <v>0</v>
      </c>
      <c r="H36" s="350">
        <v>0</v>
      </c>
      <c r="I36" s="350">
        <v>0</v>
      </c>
      <c r="J36" s="357">
        <v>0</v>
      </c>
    </row>
    <row r="37" spans="1:10">
      <c r="A37" s="450">
        <v>26</v>
      </c>
      <c r="B37" s="443" t="s">
        <v>817</v>
      </c>
      <c r="C37" s="333">
        <v>0</v>
      </c>
      <c r="D37" s="333">
        <v>0</v>
      </c>
      <c r="E37" s="333">
        <v>0</v>
      </c>
      <c r="F37" s="356">
        <f t="shared" si="0"/>
        <v>0</v>
      </c>
      <c r="G37" s="333">
        <v>0</v>
      </c>
      <c r="H37" s="350">
        <v>0</v>
      </c>
      <c r="I37" s="350">
        <v>0</v>
      </c>
      <c r="J37" s="357">
        <v>0</v>
      </c>
    </row>
    <row r="38" spans="1:10">
      <c r="A38" s="450">
        <v>27</v>
      </c>
      <c r="B38" s="443" t="s">
        <v>818</v>
      </c>
      <c r="C38" s="333">
        <v>72</v>
      </c>
      <c r="D38" s="333">
        <v>1000</v>
      </c>
      <c r="E38" s="333">
        <v>312</v>
      </c>
      <c r="F38" s="356">
        <f t="shared" si="0"/>
        <v>312000</v>
      </c>
      <c r="G38" s="333">
        <v>12</v>
      </c>
      <c r="H38" s="350">
        <v>12920</v>
      </c>
      <c r="I38" s="350">
        <v>148</v>
      </c>
      <c r="J38" s="357">
        <f t="shared" si="1"/>
        <v>87.297297297297291</v>
      </c>
    </row>
    <row r="39" spans="1:10">
      <c r="A39" s="450">
        <v>28</v>
      </c>
      <c r="B39" s="443" t="s">
        <v>819</v>
      </c>
      <c r="C39" s="333">
        <v>0</v>
      </c>
      <c r="D39" s="333">
        <v>0</v>
      </c>
      <c r="E39" s="333">
        <v>0</v>
      </c>
      <c r="F39" s="356">
        <f t="shared" si="0"/>
        <v>0</v>
      </c>
      <c r="G39" s="333">
        <v>0</v>
      </c>
      <c r="H39" s="350">
        <v>0</v>
      </c>
      <c r="I39" s="350">
        <v>0</v>
      </c>
      <c r="J39" s="357">
        <v>0</v>
      </c>
    </row>
    <row r="40" spans="1:10">
      <c r="A40" s="450">
        <v>29</v>
      </c>
      <c r="B40" s="443" t="s">
        <v>820</v>
      </c>
      <c r="C40" s="333">
        <v>0</v>
      </c>
      <c r="D40" s="333">
        <v>0</v>
      </c>
      <c r="E40" s="333">
        <v>0</v>
      </c>
      <c r="F40" s="356">
        <f t="shared" si="0"/>
        <v>0</v>
      </c>
      <c r="G40" s="333">
        <v>0</v>
      </c>
      <c r="H40" s="350">
        <v>0</v>
      </c>
      <c r="I40" s="350">
        <v>0</v>
      </c>
      <c r="J40" s="357">
        <v>0</v>
      </c>
    </row>
    <row r="41" spans="1:10">
      <c r="A41" s="450">
        <v>30</v>
      </c>
      <c r="B41" s="443" t="s">
        <v>821</v>
      </c>
      <c r="C41" s="333">
        <v>0</v>
      </c>
      <c r="D41" s="333">
        <v>0</v>
      </c>
      <c r="E41" s="333">
        <v>0</v>
      </c>
      <c r="F41" s="356">
        <f t="shared" si="0"/>
        <v>0</v>
      </c>
      <c r="G41" s="333">
        <v>0</v>
      </c>
      <c r="H41" s="350">
        <v>0</v>
      </c>
      <c r="I41" s="350">
        <v>0</v>
      </c>
      <c r="J41" s="357">
        <v>0</v>
      </c>
    </row>
    <row r="42" spans="1:10">
      <c r="A42" s="450">
        <v>31</v>
      </c>
      <c r="B42" s="443" t="s">
        <v>822</v>
      </c>
      <c r="C42" s="333">
        <v>0</v>
      </c>
      <c r="D42" s="333">
        <v>0</v>
      </c>
      <c r="E42" s="333">
        <v>0</v>
      </c>
      <c r="F42" s="356">
        <f t="shared" si="0"/>
        <v>0</v>
      </c>
      <c r="G42" s="333">
        <v>0</v>
      </c>
      <c r="H42" s="350">
        <v>0</v>
      </c>
      <c r="I42" s="350">
        <v>0</v>
      </c>
      <c r="J42" s="357">
        <v>0</v>
      </c>
    </row>
    <row r="43" spans="1:10">
      <c r="A43" s="450">
        <v>32</v>
      </c>
      <c r="B43" s="443" t="s">
        <v>823</v>
      </c>
      <c r="C43" s="333">
        <v>0</v>
      </c>
      <c r="D43" s="333">
        <v>0</v>
      </c>
      <c r="E43" s="333">
        <v>0</v>
      </c>
      <c r="F43" s="356">
        <f t="shared" si="0"/>
        <v>0</v>
      </c>
      <c r="G43" s="333">
        <v>0</v>
      </c>
      <c r="H43" s="350">
        <v>0</v>
      </c>
      <c r="I43" s="350">
        <v>0</v>
      </c>
      <c r="J43" s="357">
        <v>0</v>
      </c>
    </row>
    <row r="44" spans="1:10">
      <c r="A44" s="456">
        <v>33</v>
      </c>
      <c r="B44" s="330" t="s">
        <v>824</v>
      </c>
      <c r="C44" s="336">
        <v>0</v>
      </c>
      <c r="D44" s="336">
        <v>0</v>
      </c>
      <c r="E44" s="333">
        <v>0</v>
      </c>
      <c r="F44" s="356">
        <f t="shared" si="0"/>
        <v>0</v>
      </c>
      <c r="G44" s="333">
        <v>0</v>
      </c>
      <c r="H44" s="351">
        <v>0</v>
      </c>
      <c r="I44" s="350">
        <v>0</v>
      </c>
      <c r="J44" s="357">
        <v>0</v>
      </c>
    </row>
    <row r="45" spans="1:10">
      <c r="A45" s="456">
        <v>34</v>
      </c>
      <c r="B45" s="330" t="s">
        <v>825</v>
      </c>
      <c r="C45" s="336">
        <v>0</v>
      </c>
      <c r="D45" s="336">
        <v>0</v>
      </c>
      <c r="E45" s="333">
        <v>0</v>
      </c>
      <c r="F45" s="356">
        <f t="shared" si="0"/>
        <v>0</v>
      </c>
      <c r="G45" s="333">
        <v>0</v>
      </c>
      <c r="H45" s="351">
        <v>0</v>
      </c>
      <c r="I45" s="350">
        <v>0</v>
      </c>
      <c r="J45" s="357">
        <v>0</v>
      </c>
    </row>
    <row r="46" spans="1:10">
      <c r="A46" s="456">
        <v>35</v>
      </c>
      <c r="B46" s="330" t="s">
        <v>826</v>
      </c>
      <c r="C46" s="336">
        <v>56</v>
      </c>
      <c r="D46" s="336">
        <v>1000</v>
      </c>
      <c r="E46" s="333">
        <v>312</v>
      </c>
      <c r="F46" s="356">
        <f t="shared" si="0"/>
        <v>312000</v>
      </c>
      <c r="G46" s="336">
        <v>28</v>
      </c>
      <c r="H46" s="351">
        <v>15197</v>
      </c>
      <c r="I46" s="351">
        <v>148</v>
      </c>
      <c r="J46" s="357">
        <f t="shared" si="1"/>
        <v>102.68243243243244</v>
      </c>
    </row>
    <row r="47" spans="1:10">
      <c r="A47" s="456">
        <v>36</v>
      </c>
      <c r="B47" s="330" t="s">
        <v>827</v>
      </c>
      <c r="C47" s="336">
        <v>0</v>
      </c>
      <c r="D47" s="336">
        <v>0</v>
      </c>
      <c r="E47" s="333">
        <v>0</v>
      </c>
      <c r="F47" s="356">
        <f t="shared" si="0"/>
        <v>0</v>
      </c>
      <c r="G47" s="336">
        <v>0</v>
      </c>
      <c r="H47" s="351">
        <v>0</v>
      </c>
      <c r="I47" s="351">
        <v>0</v>
      </c>
      <c r="J47" s="357">
        <v>0</v>
      </c>
    </row>
    <row r="48" spans="1:10">
      <c r="A48" s="456">
        <v>37</v>
      </c>
      <c r="B48" s="330" t="s">
        <v>828</v>
      </c>
      <c r="C48" s="336">
        <v>0</v>
      </c>
      <c r="D48" s="336">
        <v>0</v>
      </c>
      <c r="E48" s="333">
        <v>0</v>
      </c>
      <c r="F48" s="356">
        <f t="shared" si="0"/>
        <v>0</v>
      </c>
      <c r="G48" s="336">
        <v>0</v>
      </c>
      <c r="H48" s="351">
        <v>0</v>
      </c>
      <c r="I48" s="351">
        <v>0</v>
      </c>
      <c r="J48" s="357">
        <v>0</v>
      </c>
    </row>
    <row r="49" spans="1:10">
      <c r="A49" s="456">
        <v>38</v>
      </c>
      <c r="B49" s="330" t="s">
        <v>829</v>
      </c>
      <c r="C49" s="336">
        <v>0</v>
      </c>
      <c r="D49" s="336">
        <v>0</v>
      </c>
      <c r="E49" s="333">
        <v>0</v>
      </c>
      <c r="F49" s="356">
        <f t="shared" si="0"/>
        <v>0</v>
      </c>
      <c r="G49" s="336">
        <v>0</v>
      </c>
      <c r="H49" s="351">
        <v>0</v>
      </c>
      <c r="I49" s="351">
        <v>0</v>
      </c>
      <c r="J49" s="357">
        <v>0</v>
      </c>
    </row>
    <row r="50" spans="1:10">
      <c r="A50" s="637" t="s">
        <v>14</v>
      </c>
      <c r="B50" s="638"/>
      <c r="C50" s="338">
        <f>SUM(C12:C49)</f>
        <v>266</v>
      </c>
      <c r="D50" s="338">
        <f>SUM(D12:D49)</f>
        <v>4000</v>
      </c>
      <c r="E50" s="341">
        <v>312</v>
      </c>
      <c r="F50" s="467">
        <f t="shared" si="0"/>
        <v>1248000</v>
      </c>
      <c r="G50" s="338">
        <f>SUM(G12:G49)</f>
        <v>118</v>
      </c>
      <c r="H50" s="358">
        <f>SUM(H12:H49)</f>
        <v>51685</v>
      </c>
      <c r="I50" s="358">
        <v>148</v>
      </c>
      <c r="J50" s="359">
        <f t="shared" si="1"/>
        <v>349.22297297297297</v>
      </c>
    </row>
    <row r="51" spans="1:10">
      <c r="A51" s="743"/>
      <c r="B51" s="743"/>
      <c r="C51" s="743"/>
      <c r="D51" s="743"/>
      <c r="E51" s="743"/>
      <c r="F51" s="743"/>
      <c r="G51" s="743"/>
      <c r="H51" s="743"/>
      <c r="I51" s="743"/>
      <c r="J51" s="743"/>
    </row>
    <row r="54" spans="1:10" ht="12.75" customHeight="1">
      <c r="H54" s="641" t="s">
        <v>1027</v>
      </c>
      <c r="I54" s="641"/>
      <c r="J54" s="641"/>
    </row>
    <row r="55" spans="1:10" ht="12.75" customHeight="1">
      <c r="H55" s="641"/>
      <c r="I55" s="641"/>
      <c r="J55" s="641"/>
    </row>
    <row r="56" spans="1:10" ht="12.75" customHeight="1">
      <c r="H56" s="641"/>
      <c r="I56" s="641"/>
      <c r="J56" s="641"/>
    </row>
    <row r="57" spans="1:10" ht="12.75" customHeight="1">
      <c r="H57" s="641"/>
      <c r="I57" s="641"/>
      <c r="J57" s="641"/>
    </row>
  </sheetData>
  <mergeCells count="13">
    <mergeCell ref="A50:B50"/>
    <mergeCell ref="A51:J51"/>
    <mergeCell ref="H54:J57"/>
    <mergeCell ref="E1:I1"/>
    <mergeCell ref="A2:J2"/>
    <mergeCell ref="A3:J3"/>
    <mergeCell ref="A5:J5"/>
    <mergeCell ref="A8:B8"/>
    <mergeCell ref="H8:J8"/>
    <mergeCell ref="A9:A10"/>
    <mergeCell ref="B9:B10"/>
    <mergeCell ref="C9:F9"/>
    <mergeCell ref="G9:J9"/>
  </mergeCells>
  <printOptions horizontalCentered="1"/>
  <pageMargins left="0.70866141732283472" right="0.70866141732283472" top="0.23622047244094491" bottom="0" header="0.31496062992125984" footer="0.31496062992125984"/>
  <pageSetup paperSize="9" scale="72"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P57"/>
  <sheetViews>
    <sheetView topLeftCell="A39" zoomScaleSheetLayoutView="90" workbookViewId="0">
      <selection activeCell="I55" sqref="I55:K58"/>
    </sheetView>
  </sheetViews>
  <sheetFormatPr defaultColWidth="9.140625" defaultRowHeight="12.75"/>
  <cols>
    <col min="1" max="1" width="7.42578125" style="309" customWidth="1"/>
    <col min="2" max="2" width="18" style="309" customWidth="1"/>
    <col min="3" max="3" width="11" style="309" customWidth="1"/>
    <col min="4" max="4" width="10" style="309" customWidth="1"/>
    <col min="5" max="5" width="13.140625" style="309" customWidth="1"/>
    <col min="6" max="6" width="14.28515625" style="309" customWidth="1"/>
    <col min="7" max="7" width="13.28515625" style="309" customWidth="1"/>
    <col min="8" max="8" width="14.7109375" style="309" customWidth="1"/>
    <col min="9" max="9" width="16.7109375" style="309" customWidth="1"/>
    <col min="10" max="10" width="19.28515625" style="309" customWidth="1"/>
    <col min="11" max="16384" width="9.140625" style="309"/>
  </cols>
  <sheetData>
    <row r="1" spans="1:16" customFormat="1">
      <c r="E1" s="671"/>
      <c r="F1" s="671"/>
      <c r="G1" s="671"/>
      <c r="H1" s="671"/>
      <c r="I1" s="671"/>
      <c r="J1" s="312" t="s">
        <v>371</v>
      </c>
    </row>
    <row r="2" spans="1:16" customFormat="1" ht="15">
      <c r="A2" s="732" t="s">
        <v>0</v>
      </c>
      <c r="B2" s="732"/>
      <c r="C2" s="732"/>
      <c r="D2" s="732"/>
      <c r="E2" s="732"/>
      <c r="F2" s="732"/>
      <c r="G2" s="732"/>
      <c r="H2" s="732"/>
      <c r="I2" s="732"/>
      <c r="J2" s="732"/>
    </row>
    <row r="3" spans="1:16" customFormat="1" ht="20.25">
      <c r="A3" s="668" t="s">
        <v>652</v>
      </c>
      <c r="B3" s="668"/>
      <c r="C3" s="668"/>
      <c r="D3" s="668"/>
      <c r="E3" s="668"/>
      <c r="F3" s="668"/>
      <c r="G3" s="668"/>
      <c r="H3" s="668"/>
      <c r="I3" s="668"/>
      <c r="J3" s="668"/>
    </row>
    <row r="4" spans="1:16" customFormat="1" ht="14.25" customHeight="1"/>
    <row r="5" spans="1:16" ht="31.5" customHeight="1">
      <c r="A5" s="737" t="s">
        <v>663</v>
      </c>
      <c r="B5" s="737"/>
      <c r="C5" s="737"/>
      <c r="D5" s="737"/>
      <c r="E5" s="737"/>
      <c r="F5" s="737"/>
      <c r="G5" s="737"/>
      <c r="H5" s="737"/>
      <c r="I5" s="737"/>
      <c r="J5" s="737"/>
    </row>
    <row r="6" spans="1:16" ht="13.5" customHeight="1">
      <c r="A6" s="305"/>
      <c r="B6" s="305"/>
      <c r="C6" s="305"/>
      <c r="D6" s="305"/>
      <c r="E6" s="305"/>
      <c r="F6" s="305"/>
      <c r="G6" s="305"/>
      <c r="H6" s="305"/>
      <c r="I6" s="305"/>
      <c r="J6" s="305"/>
    </row>
    <row r="7" spans="1:16" ht="0.75" customHeight="1"/>
    <row r="8" spans="1:16">
      <c r="A8" s="670" t="s">
        <v>836</v>
      </c>
      <c r="B8" s="670"/>
      <c r="C8" s="304"/>
      <c r="H8" s="725" t="s">
        <v>1012</v>
      </c>
      <c r="I8" s="725"/>
      <c r="J8" s="725"/>
    </row>
    <row r="9" spans="1:16">
      <c r="A9" s="658" t="s">
        <v>2</v>
      </c>
      <c r="B9" s="658" t="s">
        <v>3</v>
      </c>
      <c r="C9" s="637" t="s">
        <v>662</v>
      </c>
      <c r="D9" s="647"/>
      <c r="E9" s="647"/>
      <c r="F9" s="638"/>
      <c r="G9" s="637" t="s">
        <v>96</v>
      </c>
      <c r="H9" s="647"/>
      <c r="I9" s="647"/>
      <c r="J9" s="638"/>
      <c r="O9" s="18"/>
      <c r="P9" s="20"/>
    </row>
    <row r="10" spans="1:16" ht="53.25" customHeight="1">
      <c r="A10" s="658"/>
      <c r="B10" s="658"/>
      <c r="C10" s="300" t="s">
        <v>181</v>
      </c>
      <c r="D10" s="300" t="s">
        <v>12</v>
      </c>
      <c r="E10" s="240" t="s">
        <v>373</v>
      </c>
      <c r="F10" s="301" t="s">
        <v>199</v>
      </c>
      <c r="G10" s="300" t="s">
        <v>181</v>
      </c>
      <c r="H10" s="315" t="s">
        <v>13</v>
      </c>
      <c r="I10" s="314" t="s">
        <v>106</v>
      </c>
      <c r="J10" s="300" t="s">
        <v>200</v>
      </c>
    </row>
    <row r="11" spans="1:16" ht="15" customHeight="1">
      <c r="A11" s="265">
        <v>1</v>
      </c>
      <c r="B11" s="331" t="s">
        <v>792</v>
      </c>
      <c r="C11" s="300" t="s">
        <v>839</v>
      </c>
      <c r="D11" s="300" t="s">
        <v>839</v>
      </c>
      <c r="E11" s="300" t="s">
        <v>839</v>
      </c>
      <c r="F11" s="300" t="s">
        <v>839</v>
      </c>
      <c r="G11" s="300" t="s">
        <v>839</v>
      </c>
      <c r="H11" s="300" t="s">
        <v>839</v>
      </c>
      <c r="I11" s="300" t="s">
        <v>839</v>
      </c>
      <c r="J11" s="300" t="s">
        <v>839</v>
      </c>
    </row>
    <row r="12" spans="1:16" ht="15" customHeight="1">
      <c r="A12" s="265">
        <v>2</v>
      </c>
      <c r="B12" s="331" t="s">
        <v>793</v>
      </c>
      <c r="C12" s="300" t="s">
        <v>839</v>
      </c>
      <c r="D12" s="300" t="s">
        <v>839</v>
      </c>
      <c r="E12" s="300" t="s">
        <v>839</v>
      </c>
      <c r="F12" s="300" t="s">
        <v>839</v>
      </c>
      <c r="G12" s="300" t="s">
        <v>839</v>
      </c>
      <c r="H12" s="300" t="s">
        <v>839</v>
      </c>
      <c r="I12" s="300" t="s">
        <v>839</v>
      </c>
      <c r="J12" s="300" t="s">
        <v>839</v>
      </c>
    </row>
    <row r="13" spans="1:16" ht="15" customHeight="1">
      <c r="A13" s="265">
        <v>3</v>
      </c>
      <c r="B13" s="331" t="s">
        <v>794</v>
      </c>
      <c r="C13" s="300" t="s">
        <v>839</v>
      </c>
      <c r="D13" s="300" t="s">
        <v>839</v>
      </c>
      <c r="E13" s="300" t="s">
        <v>839</v>
      </c>
      <c r="F13" s="300" t="s">
        <v>839</v>
      </c>
      <c r="G13" s="300" t="s">
        <v>839</v>
      </c>
      <c r="H13" s="300" t="s">
        <v>839</v>
      </c>
      <c r="I13" s="300" t="s">
        <v>839</v>
      </c>
      <c r="J13" s="300" t="s">
        <v>839</v>
      </c>
    </row>
    <row r="14" spans="1:16" ht="15" customHeight="1">
      <c r="A14" s="265">
        <v>4</v>
      </c>
      <c r="B14" s="331" t="s">
        <v>795</v>
      </c>
      <c r="C14" s="300" t="s">
        <v>839</v>
      </c>
      <c r="D14" s="300" t="s">
        <v>839</v>
      </c>
      <c r="E14" s="300" t="s">
        <v>839</v>
      </c>
      <c r="F14" s="300" t="s">
        <v>839</v>
      </c>
      <c r="G14" s="300" t="s">
        <v>839</v>
      </c>
      <c r="H14" s="300" t="s">
        <v>839</v>
      </c>
      <c r="I14" s="300" t="s">
        <v>839</v>
      </c>
      <c r="J14" s="300" t="s">
        <v>839</v>
      </c>
    </row>
    <row r="15" spans="1:16" ht="15" customHeight="1">
      <c r="A15" s="265">
        <v>5</v>
      </c>
      <c r="B15" s="331" t="s">
        <v>796</v>
      </c>
      <c r="C15" s="300" t="s">
        <v>839</v>
      </c>
      <c r="D15" s="300" t="s">
        <v>839</v>
      </c>
      <c r="E15" s="300" t="s">
        <v>839</v>
      </c>
      <c r="F15" s="300" t="s">
        <v>839</v>
      </c>
      <c r="G15" s="300" t="s">
        <v>839</v>
      </c>
      <c r="H15" s="300" t="s">
        <v>839</v>
      </c>
      <c r="I15" s="300" t="s">
        <v>839</v>
      </c>
      <c r="J15" s="300" t="s">
        <v>839</v>
      </c>
    </row>
    <row r="16" spans="1:16" ht="15" customHeight="1">
      <c r="A16" s="265">
        <v>6</v>
      </c>
      <c r="B16" s="331" t="s">
        <v>797</v>
      </c>
      <c r="C16" s="300" t="s">
        <v>839</v>
      </c>
      <c r="D16" s="300" t="s">
        <v>839</v>
      </c>
      <c r="E16" s="300" t="s">
        <v>839</v>
      </c>
      <c r="F16" s="300" t="s">
        <v>839</v>
      </c>
      <c r="G16" s="300" t="s">
        <v>839</v>
      </c>
      <c r="H16" s="300" t="s">
        <v>839</v>
      </c>
      <c r="I16" s="300" t="s">
        <v>839</v>
      </c>
      <c r="J16" s="300" t="s">
        <v>839</v>
      </c>
    </row>
    <row r="17" spans="1:10" ht="15">
      <c r="A17" s="265">
        <v>7</v>
      </c>
      <c r="B17" s="331" t="s">
        <v>798</v>
      </c>
      <c r="C17" s="300" t="s">
        <v>839</v>
      </c>
      <c r="D17" s="300" t="s">
        <v>839</v>
      </c>
      <c r="E17" s="300" t="s">
        <v>839</v>
      </c>
      <c r="F17" s="300" t="s">
        <v>839</v>
      </c>
      <c r="G17" s="300" t="s">
        <v>839</v>
      </c>
      <c r="H17" s="300" t="s">
        <v>839</v>
      </c>
      <c r="I17" s="300" t="s">
        <v>839</v>
      </c>
      <c r="J17" s="300" t="s">
        <v>839</v>
      </c>
    </row>
    <row r="18" spans="1:10" ht="15">
      <c r="A18" s="265">
        <v>8</v>
      </c>
      <c r="B18" s="331" t="s">
        <v>799</v>
      </c>
      <c r="C18" s="300" t="s">
        <v>839</v>
      </c>
      <c r="D18" s="300" t="s">
        <v>839</v>
      </c>
      <c r="E18" s="300" t="s">
        <v>839</v>
      </c>
      <c r="F18" s="300" t="s">
        <v>839</v>
      </c>
      <c r="G18" s="300" t="s">
        <v>839</v>
      </c>
      <c r="H18" s="300" t="s">
        <v>839</v>
      </c>
      <c r="I18" s="300" t="s">
        <v>839</v>
      </c>
      <c r="J18" s="300" t="s">
        <v>839</v>
      </c>
    </row>
    <row r="19" spans="1:10" ht="15">
      <c r="A19" s="265">
        <v>9</v>
      </c>
      <c r="B19" s="331" t="s">
        <v>800</v>
      </c>
      <c r="C19" s="300" t="s">
        <v>839</v>
      </c>
      <c r="D19" s="300" t="s">
        <v>839</v>
      </c>
      <c r="E19" s="300" t="s">
        <v>839</v>
      </c>
      <c r="F19" s="300" t="s">
        <v>839</v>
      </c>
      <c r="G19" s="300" t="s">
        <v>839</v>
      </c>
      <c r="H19" s="300" t="s">
        <v>839</v>
      </c>
      <c r="I19" s="300" t="s">
        <v>839</v>
      </c>
      <c r="J19" s="300" t="s">
        <v>839</v>
      </c>
    </row>
    <row r="20" spans="1:10" ht="15">
      <c r="A20" s="265">
        <v>10</v>
      </c>
      <c r="B20" s="331" t="s">
        <v>801</v>
      </c>
      <c r="C20" s="300" t="s">
        <v>839</v>
      </c>
      <c r="D20" s="300" t="s">
        <v>839</v>
      </c>
      <c r="E20" s="300" t="s">
        <v>839</v>
      </c>
      <c r="F20" s="300" t="s">
        <v>839</v>
      </c>
      <c r="G20" s="300" t="s">
        <v>839</v>
      </c>
      <c r="H20" s="300" t="s">
        <v>839</v>
      </c>
      <c r="I20" s="300" t="s">
        <v>839</v>
      </c>
      <c r="J20" s="300" t="s">
        <v>839</v>
      </c>
    </row>
    <row r="21" spans="1:10" ht="15">
      <c r="A21" s="265">
        <v>11</v>
      </c>
      <c r="B21" s="331" t="s">
        <v>802</v>
      </c>
      <c r="C21" s="300" t="s">
        <v>839</v>
      </c>
      <c r="D21" s="300" t="s">
        <v>839</v>
      </c>
      <c r="E21" s="300" t="s">
        <v>839</v>
      </c>
      <c r="F21" s="300" t="s">
        <v>839</v>
      </c>
      <c r="G21" s="300" t="s">
        <v>839</v>
      </c>
      <c r="H21" s="300" t="s">
        <v>839</v>
      </c>
      <c r="I21" s="300" t="s">
        <v>839</v>
      </c>
      <c r="J21" s="300" t="s">
        <v>839</v>
      </c>
    </row>
    <row r="22" spans="1:10" ht="15">
      <c r="A22" s="265">
        <v>12</v>
      </c>
      <c r="B22" s="331" t="s">
        <v>803</v>
      </c>
      <c r="C22" s="300" t="s">
        <v>839</v>
      </c>
      <c r="D22" s="300" t="s">
        <v>839</v>
      </c>
      <c r="E22" s="300" t="s">
        <v>839</v>
      </c>
      <c r="F22" s="300" t="s">
        <v>839</v>
      </c>
      <c r="G22" s="300" t="s">
        <v>839</v>
      </c>
      <c r="H22" s="300" t="s">
        <v>839</v>
      </c>
      <c r="I22" s="300" t="s">
        <v>839</v>
      </c>
      <c r="J22" s="300" t="s">
        <v>839</v>
      </c>
    </row>
    <row r="23" spans="1:10" ht="15">
      <c r="A23" s="265">
        <v>13</v>
      </c>
      <c r="B23" s="331" t="s">
        <v>804</v>
      </c>
      <c r="C23" s="300" t="s">
        <v>839</v>
      </c>
      <c r="D23" s="300" t="s">
        <v>839</v>
      </c>
      <c r="E23" s="300" t="s">
        <v>839</v>
      </c>
      <c r="F23" s="300" t="s">
        <v>839</v>
      </c>
      <c r="G23" s="300" t="s">
        <v>839</v>
      </c>
      <c r="H23" s="300" t="s">
        <v>839</v>
      </c>
      <c r="I23" s="300" t="s">
        <v>839</v>
      </c>
      <c r="J23" s="300" t="s">
        <v>839</v>
      </c>
    </row>
    <row r="24" spans="1:10" ht="15">
      <c r="A24" s="265">
        <v>14</v>
      </c>
      <c r="B24" s="331" t="s">
        <v>805</v>
      </c>
      <c r="C24" s="300" t="s">
        <v>839</v>
      </c>
      <c r="D24" s="300" t="s">
        <v>839</v>
      </c>
      <c r="E24" s="300" t="s">
        <v>839</v>
      </c>
      <c r="F24" s="300" t="s">
        <v>839</v>
      </c>
      <c r="G24" s="300" t="s">
        <v>839</v>
      </c>
      <c r="H24" s="300" t="s">
        <v>839</v>
      </c>
      <c r="I24" s="300" t="s">
        <v>839</v>
      </c>
      <c r="J24" s="300" t="s">
        <v>839</v>
      </c>
    </row>
    <row r="25" spans="1:10" ht="15">
      <c r="A25" s="265">
        <v>15</v>
      </c>
      <c r="B25" s="331" t="s">
        <v>806</v>
      </c>
      <c r="C25" s="300" t="s">
        <v>839</v>
      </c>
      <c r="D25" s="300" t="s">
        <v>839</v>
      </c>
      <c r="E25" s="300" t="s">
        <v>839</v>
      </c>
      <c r="F25" s="300" t="s">
        <v>839</v>
      </c>
      <c r="G25" s="300" t="s">
        <v>839</v>
      </c>
      <c r="H25" s="300" t="s">
        <v>839</v>
      </c>
      <c r="I25" s="300" t="s">
        <v>839</v>
      </c>
      <c r="J25" s="300" t="s">
        <v>839</v>
      </c>
    </row>
    <row r="26" spans="1:10" ht="15">
      <c r="A26" s="265">
        <v>16</v>
      </c>
      <c r="B26" s="331" t="s">
        <v>807</v>
      </c>
      <c r="C26" s="300" t="s">
        <v>839</v>
      </c>
      <c r="D26" s="300" t="s">
        <v>839</v>
      </c>
      <c r="E26" s="300" t="s">
        <v>839</v>
      </c>
      <c r="F26" s="300" t="s">
        <v>839</v>
      </c>
      <c r="G26" s="300" t="s">
        <v>839</v>
      </c>
      <c r="H26" s="300" t="s">
        <v>839</v>
      </c>
      <c r="I26" s="300" t="s">
        <v>839</v>
      </c>
      <c r="J26" s="300" t="s">
        <v>839</v>
      </c>
    </row>
    <row r="27" spans="1:10" ht="15">
      <c r="A27" s="265">
        <v>17</v>
      </c>
      <c r="B27" s="331" t="s">
        <v>808</v>
      </c>
      <c r="C27" s="300" t="s">
        <v>839</v>
      </c>
      <c r="D27" s="300" t="s">
        <v>839</v>
      </c>
      <c r="E27" s="300" t="s">
        <v>839</v>
      </c>
      <c r="F27" s="300" t="s">
        <v>839</v>
      </c>
      <c r="G27" s="300" t="s">
        <v>839</v>
      </c>
      <c r="H27" s="300" t="s">
        <v>839</v>
      </c>
      <c r="I27" s="300" t="s">
        <v>839</v>
      </c>
      <c r="J27" s="300" t="s">
        <v>839</v>
      </c>
    </row>
    <row r="28" spans="1:10" ht="15">
      <c r="A28" s="265">
        <v>18</v>
      </c>
      <c r="B28" s="331" t="s">
        <v>809</v>
      </c>
      <c r="C28" s="300" t="s">
        <v>839</v>
      </c>
      <c r="D28" s="300" t="s">
        <v>839</v>
      </c>
      <c r="E28" s="300" t="s">
        <v>839</v>
      </c>
      <c r="F28" s="300" t="s">
        <v>839</v>
      </c>
      <c r="G28" s="300" t="s">
        <v>839</v>
      </c>
      <c r="H28" s="300" t="s">
        <v>839</v>
      </c>
      <c r="I28" s="300" t="s">
        <v>839</v>
      </c>
      <c r="J28" s="300" t="s">
        <v>839</v>
      </c>
    </row>
    <row r="29" spans="1:10" ht="15">
      <c r="A29" s="265">
        <v>19</v>
      </c>
      <c r="B29" s="331" t="s">
        <v>810</v>
      </c>
      <c r="C29" s="300" t="s">
        <v>839</v>
      </c>
      <c r="D29" s="300" t="s">
        <v>839</v>
      </c>
      <c r="E29" s="300" t="s">
        <v>839</v>
      </c>
      <c r="F29" s="300" t="s">
        <v>839</v>
      </c>
      <c r="G29" s="300" t="s">
        <v>839</v>
      </c>
      <c r="H29" s="300" t="s">
        <v>839</v>
      </c>
      <c r="I29" s="300" t="s">
        <v>839</v>
      </c>
      <c r="J29" s="300" t="s">
        <v>839</v>
      </c>
    </row>
    <row r="30" spans="1:10" ht="15">
      <c r="A30" s="265">
        <v>20</v>
      </c>
      <c r="B30" s="331" t="s">
        <v>811</v>
      </c>
      <c r="C30" s="300" t="s">
        <v>839</v>
      </c>
      <c r="D30" s="300" t="s">
        <v>839</v>
      </c>
      <c r="E30" s="300" t="s">
        <v>839</v>
      </c>
      <c r="F30" s="300" t="s">
        <v>839</v>
      </c>
      <c r="G30" s="300" t="s">
        <v>839</v>
      </c>
      <c r="H30" s="300" t="s">
        <v>839</v>
      </c>
      <c r="I30" s="300" t="s">
        <v>839</v>
      </c>
      <c r="J30" s="300" t="s">
        <v>839</v>
      </c>
    </row>
    <row r="31" spans="1:10" ht="15">
      <c r="A31" s="265">
        <v>21</v>
      </c>
      <c r="B31" s="331" t="s">
        <v>812</v>
      </c>
      <c r="C31" s="300" t="s">
        <v>839</v>
      </c>
      <c r="D31" s="300" t="s">
        <v>839</v>
      </c>
      <c r="E31" s="300" t="s">
        <v>839</v>
      </c>
      <c r="F31" s="300" t="s">
        <v>839</v>
      </c>
      <c r="G31" s="300" t="s">
        <v>839</v>
      </c>
      <c r="H31" s="300" t="s">
        <v>839</v>
      </c>
      <c r="I31" s="300" t="s">
        <v>839</v>
      </c>
      <c r="J31" s="300" t="s">
        <v>839</v>
      </c>
    </row>
    <row r="32" spans="1:10" ht="15.75" customHeight="1">
      <c r="A32" s="265">
        <v>22</v>
      </c>
      <c r="B32" s="331" t="s">
        <v>813</v>
      </c>
      <c r="C32" s="300" t="s">
        <v>839</v>
      </c>
      <c r="D32" s="300" t="s">
        <v>839</v>
      </c>
      <c r="E32" s="300" t="s">
        <v>839</v>
      </c>
      <c r="F32" s="300" t="s">
        <v>839</v>
      </c>
      <c r="G32" s="300" t="s">
        <v>839</v>
      </c>
      <c r="H32" s="300" t="s">
        <v>839</v>
      </c>
      <c r="I32" s="300" t="s">
        <v>839</v>
      </c>
      <c r="J32" s="300" t="s">
        <v>839</v>
      </c>
    </row>
    <row r="33" spans="1:10" ht="12.75" customHeight="1">
      <c r="A33" s="265">
        <v>23</v>
      </c>
      <c r="B33" s="331" t="s">
        <v>814</v>
      </c>
      <c r="C33" s="300" t="s">
        <v>839</v>
      </c>
      <c r="D33" s="300" t="s">
        <v>839</v>
      </c>
      <c r="E33" s="300" t="s">
        <v>839</v>
      </c>
      <c r="F33" s="300" t="s">
        <v>839</v>
      </c>
      <c r="G33" s="300" t="s">
        <v>839</v>
      </c>
      <c r="H33" s="300" t="s">
        <v>839</v>
      </c>
      <c r="I33" s="300" t="s">
        <v>839</v>
      </c>
      <c r="J33" s="300" t="s">
        <v>839</v>
      </c>
    </row>
    <row r="34" spans="1:10" ht="12.75" customHeight="1">
      <c r="A34" s="265">
        <v>24</v>
      </c>
      <c r="B34" s="331" t="s">
        <v>815</v>
      </c>
      <c r="C34" s="300" t="s">
        <v>839</v>
      </c>
      <c r="D34" s="300" t="s">
        <v>839</v>
      </c>
      <c r="E34" s="300" t="s">
        <v>839</v>
      </c>
      <c r="F34" s="300" t="s">
        <v>839</v>
      </c>
      <c r="G34" s="300" t="s">
        <v>839</v>
      </c>
      <c r="H34" s="300" t="s">
        <v>839</v>
      </c>
      <c r="I34" s="300" t="s">
        <v>839</v>
      </c>
      <c r="J34" s="300" t="s">
        <v>839</v>
      </c>
    </row>
    <row r="35" spans="1:10" ht="15">
      <c r="A35" s="265">
        <v>25</v>
      </c>
      <c r="B35" s="331" t="s">
        <v>816</v>
      </c>
      <c r="C35" s="300" t="s">
        <v>839</v>
      </c>
      <c r="D35" s="300" t="s">
        <v>839</v>
      </c>
      <c r="E35" s="300" t="s">
        <v>839</v>
      </c>
      <c r="F35" s="300" t="s">
        <v>839</v>
      </c>
      <c r="G35" s="300" t="s">
        <v>839</v>
      </c>
      <c r="H35" s="300" t="s">
        <v>839</v>
      </c>
      <c r="I35" s="300" t="s">
        <v>839</v>
      </c>
      <c r="J35" s="300" t="s">
        <v>839</v>
      </c>
    </row>
    <row r="36" spans="1:10" ht="15">
      <c r="A36" s="265">
        <v>26</v>
      </c>
      <c r="B36" s="331" t="s">
        <v>817</v>
      </c>
      <c r="C36" s="300" t="s">
        <v>839</v>
      </c>
      <c r="D36" s="300" t="s">
        <v>839</v>
      </c>
      <c r="E36" s="300" t="s">
        <v>839</v>
      </c>
      <c r="F36" s="300" t="s">
        <v>839</v>
      </c>
      <c r="G36" s="300" t="s">
        <v>839</v>
      </c>
      <c r="H36" s="300" t="s">
        <v>839</v>
      </c>
      <c r="I36" s="300" t="s">
        <v>839</v>
      </c>
      <c r="J36" s="300" t="s">
        <v>839</v>
      </c>
    </row>
    <row r="37" spans="1:10" ht="15">
      <c r="A37" s="265">
        <v>27</v>
      </c>
      <c r="B37" s="331" t="s">
        <v>818</v>
      </c>
      <c r="C37" s="300" t="s">
        <v>839</v>
      </c>
      <c r="D37" s="300" t="s">
        <v>839</v>
      </c>
      <c r="E37" s="300" t="s">
        <v>839</v>
      </c>
      <c r="F37" s="300" t="s">
        <v>839</v>
      </c>
      <c r="G37" s="300" t="s">
        <v>839</v>
      </c>
      <c r="H37" s="300" t="s">
        <v>839</v>
      </c>
      <c r="I37" s="300" t="s">
        <v>839</v>
      </c>
      <c r="J37" s="300" t="s">
        <v>839</v>
      </c>
    </row>
    <row r="38" spans="1:10" ht="15">
      <c r="A38" s="265">
        <v>28</v>
      </c>
      <c r="B38" s="331" t="s">
        <v>819</v>
      </c>
      <c r="C38" s="300" t="s">
        <v>839</v>
      </c>
      <c r="D38" s="300" t="s">
        <v>839</v>
      </c>
      <c r="E38" s="300" t="s">
        <v>839</v>
      </c>
      <c r="F38" s="300" t="s">
        <v>839</v>
      </c>
      <c r="G38" s="300" t="s">
        <v>839</v>
      </c>
      <c r="H38" s="300" t="s">
        <v>839</v>
      </c>
      <c r="I38" s="300" t="s">
        <v>839</v>
      </c>
      <c r="J38" s="300" t="s">
        <v>839</v>
      </c>
    </row>
    <row r="39" spans="1:10" ht="15">
      <c r="A39" s="265">
        <v>29</v>
      </c>
      <c r="B39" s="331" t="s">
        <v>820</v>
      </c>
      <c r="C39" s="300" t="s">
        <v>839</v>
      </c>
      <c r="D39" s="300" t="s">
        <v>839</v>
      </c>
      <c r="E39" s="300" t="s">
        <v>839</v>
      </c>
      <c r="F39" s="300" t="s">
        <v>839</v>
      </c>
      <c r="G39" s="300" t="s">
        <v>839</v>
      </c>
      <c r="H39" s="300" t="s">
        <v>839</v>
      </c>
      <c r="I39" s="300" t="s">
        <v>839</v>
      </c>
      <c r="J39" s="300" t="s">
        <v>839</v>
      </c>
    </row>
    <row r="40" spans="1:10" ht="15">
      <c r="A40" s="265">
        <v>30</v>
      </c>
      <c r="B40" s="331" t="s">
        <v>821</v>
      </c>
      <c r="C40" s="300" t="s">
        <v>839</v>
      </c>
      <c r="D40" s="300" t="s">
        <v>839</v>
      </c>
      <c r="E40" s="300" t="s">
        <v>839</v>
      </c>
      <c r="F40" s="300" t="s">
        <v>839</v>
      </c>
      <c r="G40" s="300" t="s">
        <v>839</v>
      </c>
      <c r="H40" s="300" t="s">
        <v>839</v>
      </c>
      <c r="I40" s="300" t="s">
        <v>839</v>
      </c>
      <c r="J40" s="300" t="s">
        <v>839</v>
      </c>
    </row>
    <row r="41" spans="1:10" ht="15">
      <c r="A41" s="265">
        <v>31</v>
      </c>
      <c r="B41" s="331" t="s">
        <v>822</v>
      </c>
      <c r="C41" s="300" t="s">
        <v>839</v>
      </c>
      <c r="D41" s="300" t="s">
        <v>839</v>
      </c>
      <c r="E41" s="300" t="s">
        <v>839</v>
      </c>
      <c r="F41" s="300" t="s">
        <v>839</v>
      </c>
      <c r="G41" s="300" t="s">
        <v>839</v>
      </c>
      <c r="H41" s="300" t="s">
        <v>839</v>
      </c>
      <c r="I41" s="300" t="s">
        <v>839</v>
      </c>
      <c r="J41" s="300" t="s">
        <v>839</v>
      </c>
    </row>
    <row r="42" spans="1:10" ht="15">
      <c r="A42" s="265">
        <v>32</v>
      </c>
      <c r="B42" s="331" t="s">
        <v>823</v>
      </c>
      <c r="C42" s="300" t="s">
        <v>839</v>
      </c>
      <c r="D42" s="300" t="s">
        <v>839</v>
      </c>
      <c r="E42" s="300" t="s">
        <v>839</v>
      </c>
      <c r="F42" s="300" t="s">
        <v>839</v>
      </c>
      <c r="G42" s="300" t="s">
        <v>839</v>
      </c>
      <c r="H42" s="300" t="s">
        <v>839</v>
      </c>
      <c r="I42" s="300" t="s">
        <v>839</v>
      </c>
      <c r="J42" s="300" t="s">
        <v>839</v>
      </c>
    </row>
    <row r="43" spans="1:10">
      <c r="A43" s="297">
        <v>33</v>
      </c>
      <c r="B43" s="330" t="s">
        <v>824</v>
      </c>
      <c r="C43" s="300" t="s">
        <v>839</v>
      </c>
      <c r="D43" s="300" t="s">
        <v>839</v>
      </c>
      <c r="E43" s="300" t="s">
        <v>839</v>
      </c>
      <c r="F43" s="300" t="s">
        <v>839</v>
      </c>
      <c r="G43" s="300" t="s">
        <v>839</v>
      </c>
      <c r="H43" s="300" t="s">
        <v>839</v>
      </c>
      <c r="I43" s="300" t="s">
        <v>839</v>
      </c>
      <c r="J43" s="300" t="s">
        <v>839</v>
      </c>
    </row>
    <row r="44" spans="1:10">
      <c r="A44" s="297">
        <v>34</v>
      </c>
      <c r="B44" s="330" t="s">
        <v>825</v>
      </c>
      <c r="C44" s="300" t="s">
        <v>839</v>
      </c>
      <c r="D44" s="300" t="s">
        <v>839</v>
      </c>
      <c r="E44" s="300" t="s">
        <v>839</v>
      </c>
      <c r="F44" s="300" t="s">
        <v>839</v>
      </c>
      <c r="G44" s="300" t="s">
        <v>839</v>
      </c>
      <c r="H44" s="300" t="s">
        <v>839</v>
      </c>
      <c r="I44" s="300" t="s">
        <v>839</v>
      </c>
      <c r="J44" s="300" t="s">
        <v>839</v>
      </c>
    </row>
    <row r="45" spans="1:10">
      <c r="A45" s="297">
        <v>35</v>
      </c>
      <c r="B45" s="330" t="s">
        <v>826</v>
      </c>
      <c r="C45" s="300" t="s">
        <v>839</v>
      </c>
      <c r="D45" s="300" t="s">
        <v>839</v>
      </c>
      <c r="E45" s="300" t="s">
        <v>839</v>
      </c>
      <c r="F45" s="300" t="s">
        <v>839</v>
      </c>
      <c r="G45" s="300" t="s">
        <v>839</v>
      </c>
      <c r="H45" s="300" t="s">
        <v>839</v>
      </c>
      <c r="I45" s="300" t="s">
        <v>839</v>
      </c>
      <c r="J45" s="300" t="s">
        <v>839</v>
      </c>
    </row>
    <row r="46" spans="1:10">
      <c r="A46" s="297">
        <v>36</v>
      </c>
      <c r="B46" s="330" t="s">
        <v>827</v>
      </c>
      <c r="C46" s="300" t="s">
        <v>839</v>
      </c>
      <c r="D46" s="300" t="s">
        <v>839</v>
      </c>
      <c r="E46" s="300" t="s">
        <v>839</v>
      </c>
      <c r="F46" s="300" t="s">
        <v>839</v>
      </c>
      <c r="G46" s="300" t="s">
        <v>839</v>
      </c>
      <c r="H46" s="300" t="s">
        <v>839</v>
      </c>
      <c r="I46" s="300" t="s">
        <v>839</v>
      </c>
      <c r="J46" s="300" t="s">
        <v>839</v>
      </c>
    </row>
    <row r="47" spans="1:10">
      <c r="A47" s="297">
        <v>37</v>
      </c>
      <c r="B47" s="330" t="s">
        <v>828</v>
      </c>
      <c r="C47" s="300" t="s">
        <v>839</v>
      </c>
      <c r="D47" s="300" t="s">
        <v>839</v>
      </c>
      <c r="E47" s="300" t="s">
        <v>839</v>
      </c>
      <c r="F47" s="300" t="s">
        <v>839</v>
      </c>
      <c r="G47" s="300" t="s">
        <v>839</v>
      </c>
      <c r="H47" s="300" t="s">
        <v>839</v>
      </c>
      <c r="I47" s="300" t="s">
        <v>839</v>
      </c>
      <c r="J47" s="300" t="s">
        <v>839</v>
      </c>
    </row>
    <row r="48" spans="1:10">
      <c r="A48" s="297">
        <v>38</v>
      </c>
      <c r="B48" s="330" t="s">
        <v>829</v>
      </c>
      <c r="C48" s="300" t="s">
        <v>839</v>
      </c>
      <c r="D48" s="300" t="s">
        <v>839</v>
      </c>
      <c r="E48" s="300" t="s">
        <v>839</v>
      </c>
      <c r="F48" s="300" t="s">
        <v>839</v>
      </c>
      <c r="G48" s="300" t="s">
        <v>839</v>
      </c>
      <c r="H48" s="300" t="s">
        <v>839</v>
      </c>
      <c r="I48" s="300" t="s">
        <v>839</v>
      </c>
      <c r="J48" s="300" t="s">
        <v>839</v>
      </c>
    </row>
    <row r="49" spans="1:11">
      <c r="A49" s="637" t="s">
        <v>14</v>
      </c>
      <c r="B49" s="638"/>
      <c r="C49" s="300" t="s">
        <v>839</v>
      </c>
      <c r="D49" s="300" t="s">
        <v>839</v>
      </c>
      <c r="E49" s="300" t="s">
        <v>839</v>
      </c>
      <c r="F49" s="300" t="s">
        <v>839</v>
      </c>
      <c r="G49" s="300" t="s">
        <v>839</v>
      </c>
      <c r="H49" s="300" t="s">
        <v>839</v>
      </c>
      <c r="I49" s="300" t="s">
        <v>839</v>
      </c>
      <c r="J49" s="300" t="s">
        <v>839</v>
      </c>
    </row>
    <row r="50" spans="1:11">
      <c r="A50" s="10"/>
      <c r="B50" s="26"/>
      <c r="C50" s="26"/>
      <c r="D50" s="20"/>
      <c r="E50" s="20"/>
      <c r="F50" s="20"/>
      <c r="G50" s="20"/>
      <c r="H50" s="20"/>
      <c r="I50" s="20"/>
      <c r="J50" s="20"/>
    </row>
    <row r="52" spans="1:11">
      <c r="A52" s="743"/>
      <c r="B52" s="743"/>
      <c r="C52" s="743"/>
      <c r="D52" s="743"/>
      <c r="E52" s="743"/>
      <c r="F52" s="743"/>
      <c r="G52" s="743"/>
      <c r="H52" s="743"/>
      <c r="I52" s="743"/>
      <c r="J52" s="743"/>
    </row>
    <row r="54" spans="1:11" ht="12.75" customHeight="1">
      <c r="I54" s="641" t="s">
        <v>1027</v>
      </c>
      <c r="J54" s="641"/>
      <c r="K54" s="641"/>
    </row>
    <row r="55" spans="1:11" ht="12.75" customHeight="1">
      <c r="I55" s="641"/>
      <c r="J55" s="641"/>
      <c r="K55" s="641"/>
    </row>
    <row r="56" spans="1:11" ht="12.75" customHeight="1">
      <c r="I56" s="641"/>
      <c r="J56" s="641"/>
      <c r="K56" s="641"/>
    </row>
    <row r="57" spans="1:11" ht="12.75" customHeight="1">
      <c r="I57" s="641"/>
      <c r="J57" s="641"/>
      <c r="K57" s="641"/>
    </row>
  </sheetData>
  <mergeCells count="13">
    <mergeCell ref="E1:I1"/>
    <mergeCell ref="A2:J2"/>
    <mergeCell ref="A3:J3"/>
    <mergeCell ref="A5:J5"/>
    <mergeCell ref="A8:B8"/>
    <mergeCell ref="H8:J8"/>
    <mergeCell ref="A49:B49"/>
    <mergeCell ref="A52:J52"/>
    <mergeCell ref="I54:K57"/>
    <mergeCell ref="A9:A10"/>
    <mergeCell ref="B9:B10"/>
    <mergeCell ref="C9:F9"/>
    <mergeCell ref="G9:J9"/>
  </mergeCells>
  <printOptions horizontalCentered="1"/>
  <pageMargins left="0.70866141732283472" right="0.70866141732283472" top="0.23622047244094491" bottom="0" header="0.31496062992125984" footer="0.18"/>
  <pageSetup paperSize="9" scale="68"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P58"/>
  <sheetViews>
    <sheetView topLeftCell="A43" zoomScaleSheetLayoutView="78" workbookViewId="0">
      <selection activeCell="I55" sqref="I55:K58"/>
    </sheetView>
  </sheetViews>
  <sheetFormatPr defaultColWidth="9.140625" defaultRowHeight="12.75"/>
  <cols>
    <col min="1" max="1" width="7.42578125" style="309" customWidth="1"/>
    <col min="2" max="2" width="17.140625" style="309" customWidth="1"/>
    <col min="3" max="3" width="11" style="309" customWidth="1"/>
    <col min="4" max="4" width="10" style="309" customWidth="1"/>
    <col min="5" max="5" width="13.140625" style="309" customWidth="1"/>
    <col min="6" max="6" width="14.28515625" style="309" customWidth="1"/>
    <col min="7" max="7" width="13.28515625" style="309" customWidth="1"/>
    <col min="8" max="8" width="14.28515625" style="309" customWidth="1"/>
    <col min="9" max="9" width="15.5703125" style="309" customWidth="1"/>
    <col min="10" max="10" width="18.140625" style="309" customWidth="1"/>
    <col min="11" max="16384" width="9.140625" style="309"/>
  </cols>
  <sheetData>
    <row r="1" spans="1:16" customFormat="1">
      <c r="E1" s="671"/>
      <c r="F1" s="671"/>
      <c r="G1" s="671"/>
      <c r="H1" s="671"/>
      <c r="I1" s="671"/>
      <c r="J1" s="312" t="s">
        <v>442</v>
      </c>
    </row>
    <row r="2" spans="1:16" customFormat="1" ht="15">
      <c r="A2" s="732" t="s">
        <v>0</v>
      </c>
      <c r="B2" s="732"/>
      <c r="C2" s="732"/>
      <c r="D2" s="732"/>
      <c r="E2" s="732"/>
      <c r="F2" s="732"/>
      <c r="G2" s="732"/>
      <c r="H2" s="732"/>
      <c r="I2" s="732"/>
      <c r="J2" s="732"/>
    </row>
    <row r="3" spans="1:16" customFormat="1" ht="20.25">
      <c r="A3" s="668" t="s">
        <v>652</v>
      </c>
      <c r="B3" s="668"/>
      <c r="C3" s="668"/>
      <c r="D3" s="668"/>
      <c r="E3" s="668"/>
      <c r="F3" s="668"/>
      <c r="G3" s="668"/>
      <c r="H3" s="668"/>
      <c r="I3" s="668"/>
      <c r="J3" s="668"/>
    </row>
    <row r="4" spans="1:16" customFormat="1" ht="14.25" customHeight="1"/>
    <row r="5" spans="1:16" ht="31.5" customHeight="1">
      <c r="A5" s="737" t="s">
        <v>664</v>
      </c>
      <c r="B5" s="737"/>
      <c r="C5" s="737"/>
      <c r="D5" s="737"/>
      <c r="E5" s="737"/>
      <c r="F5" s="737"/>
      <c r="G5" s="737"/>
      <c r="H5" s="737"/>
      <c r="I5" s="737"/>
      <c r="J5" s="737"/>
    </row>
    <row r="6" spans="1:16" ht="13.5" customHeight="1">
      <c r="A6" s="305"/>
      <c r="B6" s="305"/>
      <c r="C6" s="305"/>
      <c r="D6" s="305"/>
      <c r="E6" s="305"/>
      <c r="F6" s="305"/>
      <c r="G6" s="305"/>
      <c r="H6" s="305"/>
      <c r="I6" s="305"/>
      <c r="J6" s="305"/>
    </row>
    <row r="7" spans="1:16" ht="0.75" customHeight="1"/>
    <row r="8" spans="1:16">
      <c r="A8" s="670" t="s">
        <v>831</v>
      </c>
      <c r="B8" s="670"/>
      <c r="C8" s="304"/>
      <c r="H8" s="725" t="s">
        <v>1012</v>
      </c>
      <c r="I8" s="725"/>
      <c r="J8" s="725"/>
    </row>
    <row r="9" spans="1:16">
      <c r="A9" s="658" t="s">
        <v>2</v>
      </c>
      <c r="B9" s="658" t="s">
        <v>3</v>
      </c>
      <c r="C9" s="637" t="s">
        <v>662</v>
      </c>
      <c r="D9" s="647"/>
      <c r="E9" s="647"/>
      <c r="F9" s="638"/>
      <c r="G9" s="637" t="s">
        <v>96</v>
      </c>
      <c r="H9" s="647"/>
      <c r="I9" s="647"/>
      <c r="J9" s="638"/>
      <c r="O9" s="18"/>
      <c r="P9" s="20"/>
    </row>
    <row r="10" spans="1:16" ht="53.25" customHeight="1">
      <c r="A10" s="658"/>
      <c r="B10" s="658"/>
      <c r="C10" s="300" t="s">
        <v>181</v>
      </c>
      <c r="D10" s="300" t="s">
        <v>12</v>
      </c>
      <c r="E10" s="240" t="s">
        <v>374</v>
      </c>
      <c r="F10" s="301" t="s">
        <v>199</v>
      </c>
      <c r="G10" s="300" t="s">
        <v>181</v>
      </c>
      <c r="H10" s="315" t="s">
        <v>13</v>
      </c>
      <c r="I10" s="314" t="s">
        <v>106</v>
      </c>
      <c r="J10" s="300" t="s">
        <v>200</v>
      </c>
    </row>
    <row r="11" spans="1:16">
      <c r="A11" s="300">
        <v>1</v>
      </c>
      <c r="B11" s="300">
        <v>2</v>
      </c>
      <c r="C11" s="300">
        <v>3</v>
      </c>
      <c r="D11" s="300">
        <v>4</v>
      </c>
      <c r="E11" s="300">
        <v>5</v>
      </c>
      <c r="F11" s="301">
        <v>6</v>
      </c>
      <c r="G11" s="300">
        <v>7</v>
      </c>
      <c r="H11" s="302">
        <v>8</v>
      </c>
      <c r="I11" s="300">
        <v>9</v>
      </c>
      <c r="J11" s="300">
        <v>10</v>
      </c>
    </row>
    <row r="12" spans="1:16" ht="15">
      <c r="A12" s="265">
        <v>1</v>
      </c>
      <c r="B12" s="331" t="s">
        <v>792</v>
      </c>
      <c r="C12" s="300" t="s">
        <v>839</v>
      </c>
      <c r="D12" s="300" t="s">
        <v>839</v>
      </c>
      <c r="E12" s="300" t="s">
        <v>839</v>
      </c>
      <c r="F12" s="300" t="s">
        <v>839</v>
      </c>
      <c r="G12" s="300" t="s">
        <v>839</v>
      </c>
      <c r="H12" s="300" t="s">
        <v>839</v>
      </c>
      <c r="I12" s="300" t="s">
        <v>839</v>
      </c>
      <c r="J12" s="300" t="s">
        <v>839</v>
      </c>
    </row>
    <row r="13" spans="1:16" ht="15">
      <c r="A13" s="265">
        <v>2</v>
      </c>
      <c r="B13" s="331" t="s">
        <v>793</v>
      </c>
      <c r="C13" s="300" t="s">
        <v>839</v>
      </c>
      <c r="D13" s="300" t="s">
        <v>839</v>
      </c>
      <c r="E13" s="300" t="s">
        <v>839</v>
      </c>
      <c r="F13" s="300" t="s">
        <v>839</v>
      </c>
      <c r="G13" s="300" t="s">
        <v>839</v>
      </c>
      <c r="H13" s="300" t="s">
        <v>839</v>
      </c>
      <c r="I13" s="300" t="s">
        <v>839</v>
      </c>
      <c r="J13" s="300" t="s">
        <v>839</v>
      </c>
    </row>
    <row r="14" spans="1:16" ht="15">
      <c r="A14" s="265">
        <v>3</v>
      </c>
      <c r="B14" s="331" t="s">
        <v>794</v>
      </c>
      <c r="C14" s="300" t="s">
        <v>839</v>
      </c>
      <c r="D14" s="300" t="s">
        <v>839</v>
      </c>
      <c r="E14" s="300" t="s">
        <v>839</v>
      </c>
      <c r="F14" s="300" t="s">
        <v>839</v>
      </c>
      <c r="G14" s="300" t="s">
        <v>839</v>
      </c>
      <c r="H14" s="300" t="s">
        <v>839</v>
      </c>
      <c r="I14" s="300" t="s">
        <v>839</v>
      </c>
      <c r="J14" s="300" t="s">
        <v>839</v>
      </c>
    </row>
    <row r="15" spans="1:16" ht="15">
      <c r="A15" s="265">
        <v>4</v>
      </c>
      <c r="B15" s="331" t="s">
        <v>795</v>
      </c>
      <c r="C15" s="300" t="s">
        <v>839</v>
      </c>
      <c r="D15" s="300" t="s">
        <v>839</v>
      </c>
      <c r="E15" s="300" t="s">
        <v>839</v>
      </c>
      <c r="F15" s="300" t="s">
        <v>839</v>
      </c>
      <c r="G15" s="300" t="s">
        <v>839</v>
      </c>
      <c r="H15" s="300" t="s">
        <v>839</v>
      </c>
      <c r="I15" s="300" t="s">
        <v>839</v>
      </c>
      <c r="J15" s="300" t="s">
        <v>839</v>
      </c>
    </row>
    <row r="16" spans="1:16" ht="15">
      <c r="A16" s="265">
        <v>5</v>
      </c>
      <c r="B16" s="331" t="s">
        <v>796</v>
      </c>
      <c r="C16" s="300" t="s">
        <v>839</v>
      </c>
      <c r="D16" s="300" t="s">
        <v>839</v>
      </c>
      <c r="E16" s="300" t="s">
        <v>839</v>
      </c>
      <c r="F16" s="300" t="s">
        <v>839</v>
      </c>
      <c r="G16" s="300" t="s">
        <v>839</v>
      </c>
      <c r="H16" s="300" t="s">
        <v>839</v>
      </c>
      <c r="I16" s="300" t="s">
        <v>839</v>
      </c>
      <c r="J16" s="300" t="s">
        <v>839</v>
      </c>
    </row>
    <row r="17" spans="1:10" ht="15">
      <c r="A17" s="265">
        <v>6</v>
      </c>
      <c r="B17" s="331" t="s">
        <v>797</v>
      </c>
      <c r="C17" s="300" t="s">
        <v>839</v>
      </c>
      <c r="D17" s="300" t="s">
        <v>839</v>
      </c>
      <c r="E17" s="300" t="s">
        <v>839</v>
      </c>
      <c r="F17" s="300" t="s">
        <v>839</v>
      </c>
      <c r="G17" s="300" t="s">
        <v>839</v>
      </c>
      <c r="H17" s="300" t="s">
        <v>839</v>
      </c>
      <c r="I17" s="300" t="s">
        <v>839</v>
      </c>
      <c r="J17" s="300" t="s">
        <v>839</v>
      </c>
    </row>
    <row r="18" spans="1:10" ht="15">
      <c r="A18" s="265">
        <v>7</v>
      </c>
      <c r="B18" s="331" t="s">
        <v>798</v>
      </c>
      <c r="C18" s="300" t="s">
        <v>839</v>
      </c>
      <c r="D18" s="300" t="s">
        <v>839</v>
      </c>
      <c r="E18" s="300" t="s">
        <v>839</v>
      </c>
      <c r="F18" s="300" t="s">
        <v>839</v>
      </c>
      <c r="G18" s="300" t="s">
        <v>839</v>
      </c>
      <c r="H18" s="300" t="s">
        <v>839</v>
      </c>
      <c r="I18" s="300" t="s">
        <v>839</v>
      </c>
      <c r="J18" s="300" t="s">
        <v>839</v>
      </c>
    </row>
    <row r="19" spans="1:10" ht="15">
      <c r="A19" s="265">
        <v>8</v>
      </c>
      <c r="B19" s="331" t="s">
        <v>799</v>
      </c>
      <c r="C19" s="300" t="s">
        <v>839</v>
      </c>
      <c r="D19" s="300" t="s">
        <v>839</v>
      </c>
      <c r="E19" s="300" t="s">
        <v>839</v>
      </c>
      <c r="F19" s="300" t="s">
        <v>839</v>
      </c>
      <c r="G19" s="300" t="s">
        <v>839</v>
      </c>
      <c r="H19" s="300" t="s">
        <v>839</v>
      </c>
      <c r="I19" s="300" t="s">
        <v>839</v>
      </c>
      <c r="J19" s="300" t="s">
        <v>839</v>
      </c>
    </row>
    <row r="20" spans="1:10" ht="15">
      <c r="A20" s="265">
        <v>9</v>
      </c>
      <c r="B20" s="331" t="s">
        <v>800</v>
      </c>
      <c r="C20" s="300" t="s">
        <v>839</v>
      </c>
      <c r="D20" s="300" t="s">
        <v>839</v>
      </c>
      <c r="E20" s="300" t="s">
        <v>839</v>
      </c>
      <c r="F20" s="300" t="s">
        <v>839</v>
      </c>
      <c r="G20" s="300" t="s">
        <v>839</v>
      </c>
      <c r="H20" s="300" t="s">
        <v>839</v>
      </c>
      <c r="I20" s="300" t="s">
        <v>839</v>
      </c>
      <c r="J20" s="300" t="s">
        <v>839</v>
      </c>
    </row>
    <row r="21" spans="1:10" ht="15">
      <c r="A21" s="265">
        <v>10</v>
      </c>
      <c r="B21" s="331" t="s">
        <v>801</v>
      </c>
      <c r="C21" s="300" t="s">
        <v>839</v>
      </c>
      <c r="D21" s="300" t="s">
        <v>839</v>
      </c>
      <c r="E21" s="300" t="s">
        <v>839</v>
      </c>
      <c r="F21" s="300" t="s">
        <v>839</v>
      </c>
      <c r="G21" s="300" t="s">
        <v>839</v>
      </c>
      <c r="H21" s="300" t="s">
        <v>839</v>
      </c>
      <c r="I21" s="300" t="s">
        <v>839</v>
      </c>
      <c r="J21" s="300" t="s">
        <v>839</v>
      </c>
    </row>
    <row r="22" spans="1:10" ht="15">
      <c r="A22" s="265">
        <v>11</v>
      </c>
      <c r="B22" s="331" t="s">
        <v>802</v>
      </c>
      <c r="C22" s="300" t="s">
        <v>839</v>
      </c>
      <c r="D22" s="300" t="s">
        <v>839</v>
      </c>
      <c r="E22" s="300" t="s">
        <v>839</v>
      </c>
      <c r="F22" s="300" t="s">
        <v>839</v>
      </c>
      <c r="G22" s="300" t="s">
        <v>839</v>
      </c>
      <c r="H22" s="300" t="s">
        <v>839</v>
      </c>
      <c r="I22" s="300" t="s">
        <v>839</v>
      </c>
      <c r="J22" s="300" t="s">
        <v>839</v>
      </c>
    </row>
    <row r="23" spans="1:10" ht="15">
      <c r="A23" s="265">
        <v>12</v>
      </c>
      <c r="B23" s="331" t="s">
        <v>803</v>
      </c>
      <c r="C23" s="300" t="s">
        <v>839</v>
      </c>
      <c r="D23" s="300" t="s">
        <v>839</v>
      </c>
      <c r="E23" s="300" t="s">
        <v>839</v>
      </c>
      <c r="F23" s="300" t="s">
        <v>839</v>
      </c>
      <c r="G23" s="300" t="s">
        <v>839</v>
      </c>
      <c r="H23" s="300" t="s">
        <v>839</v>
      </c>
      <c r="I23" s="300" t="s">
        <v>839</v>
      </c>
      <c r="J23" s="300" t="s">
        <v>839</v>
      </c>
    </row>
    <row r="24" spans="1:10" ht="15">
      <c r="A24" s="265">
        <v>13</v>
      </c>
      <c r="B24" s="331" t="s">
        <v>804</v>
      </c>
      <c r="C24" s="300" t="s">
        <v>839</v>
      </c>
      <c r="D24" s="300" t="s">
        <v>839</v>
      </c>
      <c r="E24" s="300" t="s">
        <v>839</v>
      </c>
      <c r="F24" s="300" t="s">
        <v>839</v>
      </c>
      <c r="G24" s="300" t="s">
        <v>839</v>
      </c>
      <c r="H24" s="300" t="s">
        <v>839</v>
      </c>
      <c r="I24" s="300" t="s">
        <v>839</v>
      </c>
      <c r="J24" s="300" t="s">
        <v>839</v>
      </c>
    </row>
    <row r="25" spans="1:10" ht="15">
      <c r="A25" s="265">
        <v>14</v>
      </c>
      <c r="B25" s="331" t="s">
        <v>805</v>
      </c>
      <c r="C25" s="300" t="s">
        <v>839</v>
      </c>
      <c r="D25" s="300" t="s">
        <v>839</v>
      </c>
      <c r="E25" s="300" t="s">
        <v>839</v>
      </c>
      <c r="F25" s="300" t="s">
        <v>839</v>
      </c>
      <c r="G25" s="300" t="s">
        <v>839</v>
      </c>
      <c r="H25" s="300" t="s">
        <v>839</v>
      </c>
      <c r="I25" s="300" t="s">
        <v>839</v>
      </c>
      <c r="J25" s="300" t="s">
        <v>839</v>
      </c>
    </row>
    <row r="26" spans="1:10" ht="15">
      <c r="A26" s="265">
        <v>15</v>
      </c>
      <c r="B26" s="331" t="s">
        <v>806</v>
      </c>
      <c r="C26" s="300" t="s">
        <v>839</v>
      </c>
      <c r="D26" s="300" t="s">
        <v>839</v>
      </c>
      <c r="E26" s="300" t="s">
        <v>839</v>
      </c>
      <c r="F26" s="300" t="s">
        <v>839</v>
      </c>
      <c r="G26" s="300" t="s">
        <v>839</v>
      </c>
      <c r="H26" s="300" t="s">
        <v>839</v>
      </c>
      <c r="I26" s="300" t="s">
        <v>839</v>
      </c>
      <c r="J26" s="300" t="s">
        <v>839</v>
      </c>
    </row>
    <row r="27" spans="1:10" ht="15">
      <c r="A27" s="265">
        <v>16</v>
      </c>
      <c r="B27" s="331" t="s">
        <v>807</v>
      </c>
      <c r="C27" s="300" t="s">
        <v>839</v>
      </c>
      <c r="D27" s="300" t="s">
        <v>839</v>
      </c>
      <c r="E27" s="300" t="s">
        <v>839</v>
      </c>
      <c r="F27" s="300" t="s">
        <v>839</v>
      </c>
      <c r="G27" s="300" t="s">
        <v>839</v>
      </c>
      <c r="H27" s="300" t="s">
        <v>839</v>
      </c>
      <c r="I27" s="300" t="s">
        <v>839</v>
      </c>
      <c r="J27" s="300" t="s">
        <v>839</v>
      </c>
    </row>
    <row r="28" spans="1:10" ht="15">
      <c r="A28" s="265">
        <v>17</v>
      </c>
      <c r="B28" s="331" t="s">
        <v>808</v>
      </c>
      <c r="C28" s="300" t="s">
        <v>839</v>
      </c>
      <c r="D28" s="300" t="s">
        <v>839</v>
      </c>
      <c r="E28" s="300" t="s">
        <v>839</v>
      </c>
      <c r="F28" s="300" t="s">
        <v>839</v>
      </c>
      <c r="G28" s="300" t="s">
        <v>839</v>
      </c>
      <c r="H28" s="300" t="s">
        <v>839</v>
      </c>
      <c r="I28" s="300" t="s">
        <v>839</v>
      </c>
      <c r="J28" s="300" t="s">
        <v>839</v>
      </c>
    </row>
    <row r="29" spans="1:10" ht="15">
      <c r="A29" s="265">
        <v>18</v>
      </c>
      <c r="B29" s="331" t="s">
        <v>809</v>
      </c>
      <c r="C29" s="300" t="s">
        <v>839</v>
      </c>
      <c r="D29" s="300" t="s">
        <v>839</v>
      </c>
      <c r="E29" s="300" t="s">
        <v>839</v>
      </c>
      <c r="F29" s="300" t="s">
        <v>839</v>
      </c>
      <c r="G29" s="300" t="s">
        <v>839</v>
      </c>
      <c r="H29" s="300" t="s">
        <v>839</v>
      </c>
      <c r="I29" s="300" t="s">
        <v>839</v>
      </c>
      <c r="J29" s="300" t="s">
        <v>839</v>
      </c>
    </row>
    <row r="30" spans="1:10" ht="15">
      <c r="A30" s="265">
        <v>19</v>
      </c>
      <c r="B30" s="331" t="s">
        <v>810</v>
      </c>
      <c r="C30" s="300" t="s">
        <v>839</v>
      </c>
      <c r="D30" s="300" t="s">
        <v>839</v>
      </c>
      <c r="E30" s="300" t="s">
        <v>839</v>
      </c>
      <c r="F30" s="300" t="s">
        <v>839</v>
      </c>
      <c r="G30" s="300" t="s">
        <v>839</v>
      </c>
      <c r="H30" s="300" t="s">
        <v>839</v>
      </c>
      <c r="I30" s="300" t="s">
        <v>839</v>
      </c>
      <c r="J30" s="300" t="s">
        <v>839</v>
      </c>
    </row>
    <row r="31" spans="1:10" ht="15">
      <c r="A31" s="265">
        <v>20</v>
      </c>
      <c r="B31" s="331" t="s">
        <v>811</v>
      </c>
      <c r="C31" s="300" t="s">
        <v>839</v>
      </c>
      <c r="D31" s="300" t="s">
        <v>839</v>
      </c>
      <c r="E31" s="300" t="s">
        <v>839</v>
      </c>
      <c r="F31" s="300" t="s">
        <v>839</v>
      </c>
      <c r="G31" s="300" t="s">
        <v>839</v>
      </c>
      <c r="H31" s="300" t="s">
        <v>839</v>
      </c>
      <c r="I31" s="300" t="s">
        <v>839</v>
      </c>
      <c r="J31" s="300" t="s">
        <v>839</v>
      </c>
    </row>
    <row r="32" spans="1:10" ht="15.75" customHeight="1">
      <c r="A32" s="265">
        <v>21</v>
      </c>
      <c r="B32" s="331" t="s">
        <v>812</v>
      </c>
      <c r="C32" s="300" t="s">
        <v>839</v>
      </c>
      <c r="D32" s="300" t="s">
        <v>839</v>
      </c>
      <c r="E32" s="300" t="s">
        <v>839</v>
      </c>
      <c r="F32" s="300" t="s">
        <v>839</v>
      </c>
      <c r="G32" s="300" t="s">
        <v>839</v>
      </c>
      <c r="H32" s="300" t="s">
        <v>839</v>
      </c>
      <c r="I32" s="300" t="s">
        <v>839</v>
      </c>
      <c r="J32" s="300" t="s">
        <v>839</v>
      </c>
    </row>
    <row r="33" spans="1:10" ht="12.75" customHeight="1">
      <c r="A33" s="265">
        <v>22</v>
      </c>
      <c r="B33" s="331" t="s">
        <v>813</v>
      </c>
      <c r="C33" s="300" t="s">
        <v>839</v>
      </c>
      <c r="D33" s="300" t="s">
        <v>839</v>
      </c>
      <c r="E33" s="300" t="s">
        <v>839</v>
      </c>
      <c r="F33" s="300" t="s">
        <v>839</v>
      </c>
      <c r="G33" s="300" t="s">
        <v>839</v>
      </c>
      <c r="H33" s="300" t="s">
        <v>839</v>
      </c>
      <c r="I33" s="300" t="s">
        <v>839</v>
      </c>
      <c r="J33" s="300" t="s">
        <v>839</v>
      </c>
    </row>
    <row r="34" spans="1:10" ht="12.75" customHeight="1">
      <c r="A34" s="265">
        <v>23</v>
      </c>
      <c r="B34" s="331" t="s">
        <v>814</v>
      </c>
      <c r="C34" s="300" t="s">
        <v>839</v>
      </c>
      <c r="D34" s="300" t="s">
        <v>839</v>
      </c>
      <c r="E34" s="300" t="s">
        <v>839</v>
      </c>
      <c r="F34" s="300" t="s">
        <v>839</v>
      </c>
      <c r="G34" s="300" t="s">
        <v>839</v>
      </c>
      <c r="H34" s="300" t="s">
        <v>839</v>
      </c>
      <c r="I34" s="300" t="s">
        <v>839</v>
      </c>
      <c r="J34" s="300" t="s">
        <v>839</v>
      </c>
    </row>
    <row r="35" spans="1:10" ht="15">
      <c r="A35" s="265">
        <v>24</v>
      </c>
      <c r="B35" s="331" t="s">
        <v>815</v>
      </c>
      <c r="C35" s="300" t="s">
        <v>839</v>
      </c>
      <c r="D35" s="300" t="s">
        <v>839</v>
      </c>
      <c r="E35" s="300" t="s">
        <v>839</v>
      </c>
      <c r="F35" s="300" t="s">
        <v>839</v>
      </c>
      <c r="G35" s="300" t="s">
        <v>839</v>
      </c>
      <c r="H35" s="300" t="s">
        <v>839</v>
      </c>
      <c r="I35" s="300" t="s">
        <v>839</v>
      </c>
      <c r="J35" s="300" t="s">
        <v>839</v>
      </c>
    </row>
    <row r="36" spans="1:10" ht="15">
      <c r="A36" s="265">
        <v>25</v>
      </c>
      <c r="B36" s="331" t="s">
        <v>816</v>
      </c>
      <c r="C36" s="300" t="s">
        <v>839</v>
      </c>
      <c r="D36" s="300" t="s">
        <v>839</v>
      </c>
      <c r="E36" s="300" t="s">
        <v>839</v>
      </c>
      <c r="F36" s="300" t="s">
        <v>839</v>
      </c>
      <c r="G36" s="300" t="s">
        <v>839</v>
      </c>
      <c r="H36" s="300" t="s">
        <v>839</v>
      </c>
      <c r="I36" s="300" t="s">
        <v>839</v>
      </c>
      <c r="J36" s="300" t="s">
        <v>839</v>
      </c>
    </row>
    <row r="37" spans="1:10" ht="15">
      <c r="A37" s="265">
        <v>26</v>
      </c>
      <c r="B37" s="331" t="s">
        <v>817</v>
      </c>
      <c r="C37" s="300" t="s">
        <v>839</v>
      </c>
      <c r="D37" s="300" t="s">
        <v>839</v>
      </c>
      <c r="E37" s="300" t="s">
        <v>839</v>
      </c>
      <c r="F37" s="300" t="s">
        <v>839</v>
      </c>
      <c r="G37" s="300" t="s">
        <v>839</v>
      </c>
      <c r="H37" s="300" t="s">
        <v>839</v>
      </c>
      <c r="I37" s="300" t="s">
        <v>839</v>
      </c>
      <c r="J37" s="300" t="s">
        <v>839</v>
      </c>
    </row>
    <row r="38" spans="1:10" ht="15">
      <c r="A38" s="265">
        <v>27</v>
      </c>
      <c r="B38" s="331" t="s">
        <v>818</v>
      </c>
      <c r="C38" s="300" t="s">
        <v>839</v>
      </c>
      <c r="D38" s="300" t="s">
        <v>839</v>
      </c>
      <c r="E38" s="300" t="s">
        <v>839</v>
      </c>
      <c r="F38" s="300" t="s">
        <v>839</v>
      </c>
      <c r="G38" s="300" t="s">
        <v>839</v>
      </c>
      <c r="H38" s="300" t="s">
        <v>839</v>
      </c>
      <c r="I38" s="300" t="s">
        <v>839</v>
      </c>
      <c r="J38" s="300" t="s">
        <v>839</v>
      </c>
    </row>
    <row r="39" spans="1:10" ht="15">
      <c r="A39" s="265">
        <v>28</v>
      </c>
      <c r="B39" s="331" t="s">
        <v>819</v>
      </c>
      <c r="C39" s="300" t="s">
        <v>839</v>
      </c>
      <c r="D39" s="300" t="s">
        <v>839</v>
      </c>
      <c r="E39" s="300" t="s">
        <v>839</v>
      </c>
      <c r="F39" s="300" t="s">
        <v>839</v>
      </c>
      <c r="G39" s="300" t="s">
        <v>839</v>
      </c>
      <c r="H39" s="300" t="s">
        <v>839</v>
      </c>
      <c r="I39" s="300" t="s">
        <v>839</v>
      </c>
      <c r="J39" s="300" t="s">
        <v>839</v>
      </c>
    </row>
    <row r="40" spans="1:10" ht="15">
      <c r="A40" s="265">
        <v>29</v>
      </c>
      <c r="B40" s="331" t="s">
        <v>820</v>
      </c>
      <c r="C40" s="300" t="s">
        <v>839</v>
      </c>
      <c r="D40" s="300" t="s">
        <v>839</v>
      </c>
      <c r="E40" s="300" t="s">
        <v>839</v>
      </c>
      <c r="F40" s="300" t="s">
        <v>839</v>
      </c>
      <c r="G40" s="300" t="s">
        <v>839</v>
      </c>
      <c r="H40" s="300" t="s">
        <v>839</v>
      </c>
      <c r="I40" s="300" t="s">
        <v>839</v>
      </c>
      <c r="J40" s="300" t="s">
        <v>839</v>
      </c>
    </row>
    <row r="41" spans="1:10" ht="15">
      <c r="A41" s="265">
        <v>30</v>
      </c>
      <c r="B41" s="331" t="s">
        <v>821</v>
      </c>
      <c r="C41" s="300" t="s">
        <v>839</v>
      </c>
      <c r="D41" s="300" t="s">
        <v>839</v>
      </c>
      <c r="E41" s="300" t="s">
        <v>839</v>
      </c>
      <c r="F41" s="300" t="s">
        <v>839</v>
      </c>
      <c r="G41" s="300" t="s">
        <v>839</v>
      </c>
      <c r="H41" s="300" t="s">
        <v>839</v>
      </c>
      <c r="I41" s="300" t="s">
        <v>839</v>
      </c>
      <c r="J41" s="300" t="s">
        <v>839</v>
      </c>
    </row>
    <row r="42" spans="1:10" ht="15">
      <c r="A42" s="265">
        <v>31</v>
      </c>
      <c r="B42" s="331" t="s">
        <v>822</v>
      </c>
      <c r="C42" s="300" t="s">
        <v>839</v>
      </c>
      <c r="D42" s="300" t="s">
        <v>839</v>
      </c>
      <c r="E42" s="300" t="s">
        <v>839</v>
      </c>
      <c r="F42" s="300" t="s">
        <v>839</v>
      </c>
      <c r="G42" s="300" t="s">
        <v>839</v>
      </c>
      <c r="H42" s="300" t="s">
        <v>839</v>
      </c>
      <c r="I42" s="300" t="s">
        <v>839</v>
      </c>
      <c r="J42" s="300" t="s">
        <v>839</v>
      </c>
    </row>
    <row r="43" spans="1:10" ht="15">
      <c r="A43" s="265">
        <v>32</v>
      </c>
      <c r="B43" s="331" t="s">
        <v>823</v>
      </c>
      <c r="C43" s="300" t="s">
        <v>839</v>
      </c>
      <c r="D43" s="300" t="s">
        <v>839</v>
      </c>
      <c r="E43" s="300" t="s">
        <v>839</v>
      </c>
      <c r="F43" s="300" t="s">
        <v>839</v>
      </c>
      <c r="G43" s="300" t="s">
        <v>839</v>
      </c>
      <c r="H43" s="300" t="s">
        <v>839</v>
      </c>
      <c r="I43" s="300" t="s">
        <v>839</v>
      </c>
      <c r="J43" s="300" t="s">
        <v>839</v>
      </c>
    </row>
    <row r="44" spans="1:10">
      <c r="A44" s="297">
        <v>33</v>
      </c>
      <c r="B44" s="330" t="s">
        <v>824</v>
      </c>
      <c r="C44" s="300" t="s">
        <v>839</v>
      </c>
      <c r="D44" s="300" t="s">
        <v>839</v>
      </c>
      <c r="E44" s="300" t="s">
        <v>839</v>
      </c>
      <c r="F44" s="300" t="s">
        <v>839</v>
      </c>
      <c r="G44" s="300" t="s">
        <v>839</v>
      </c>
      <c r="H44" s="300" t="s">
        <v>839</v>
      </c>
      <c r="I44" s="300" t="s">
        <v>839</v>
      </c>
      <c r="J44" s="300" t="s">
        <v>839</v>
      </c>
    </row>
    <row r="45" spans="1:10">
      <c r="A45" s="297">
        <v>34</v>
      </c>
      <c r="B45" s="330" t="s">
        <v>825</v>
      </c>
      <c r="C45" s="300" t="s">
        <v>839</v>
      </c>
      <c r="D45" s="300" t="s">
        <v>839</v>
      </c>
      <c r="E45" s="300" t="s">
        <v>839</v>
      </c>
      <c r="F45" s="300" t="s">
        <v>839</v>
      </c>
      <c r="G45" s="300" t="s">
        <v>839</v>
      </c>
      <c r="H45" s="300" t="s">
        <v>839</v>
      </c>
      <c r="I45" s="300" t="s">
        <v>839</v>
      </c>
      <c r="J45" s="300" t="s">
        <v>839</v>
      </c>
    </row>
    <row r="46" spans="1:10">
      <c r="A46" s="297">
        <v>35</v>
      </c>
      <c r="B46" s="330" t="s">
        <v>826</v>
      </c>
      <c r="C46" s="300" t="s">
        <v>839</v>
      </c>
      <c r="D46" s="300" t="s">
        <v>839</v>
      </c>
      <c r="E46" s="300" t="s">
        <v>839</v>
      </c>
      <c r="F46" s="300" t="s">
        <v>839</v>
      </c>
      <c r="G46" s="300" t="s">
        <v>839</v>
      </c>
      <c r="H46" s="300" t="s">
        <v>839</v>
      </c>
      <c r="I46" s="300" t="s">
        <v>839</v>
      </c>
      <c r="J46" s="300" t="s">
        <v>839</v>
      </c>
    </row>
    <row r="47" spans="1:10">
      <c r="A47" s="297">
        <v>36</v>
      </c>
      <c r="B47" s="330" t="s">
        <v>827</v>
      </c>
      <c r="C47" s="300" t="s">
        <v>839</v>
      </c>
      <c r="D47" s="300" t="s">
        <v>839</v>
      </c>
      <c r="E47" s="300" t="s">
        <v>839</v>
      </c>
      <c r="F47" s="300" t="s">
        <v>839</v>
      </c>
      <c r="G47" s="300" t="s">
        <v>839</v>
      </c>
      <c r="H47" s="300" t="s">
        <v>839</v>
      </c>
      <c r="I47" s="300" t="s">
        <v>839</v>
      </c>
      <c r="J47" s="300" t="s">
        <v>839</v>
      </c>
    </row>
    <row r="48" spans="1:10">
      <c r="A48" s="297">
        <v>37</v>
      </c>
      <c r="B48" s="330" t="s">
        <v>828</v>
      </c>
      <c r="C48" s="300" t="s">
        <v>839</v>
      </c>
      <c r="D48" s="300" t="s">
        <v>839</v>
      </c>
      <c r="E48" s="300" t="s">
        <v>839</v>
      </c>
      <c r="F48" s="300" t="s">
        <v>839</v>
      </c>
      <c r="G48" s="300" t="s">
        <v>839</v>
      </c>
      <c r="H48" s="300" t="s">
        <v>839</v>
      </c>
      <c r="I48" s="300" t="s">
        <v>839</v>
      </c>
      <c r="J48" s="300" t="s">
        <v>839</v>
      </c>
    </row>
    <row r="49" spans="1:11">
      <c r="A49" s="297">
        <v>38</v>
      </c>
      <c r="B49" s="330" t="s">
        <v>829</v>
      </c>
      <c r="C49" s="300" t="s">
        <v>839</v>
      </c>
      <c r="D49" s="300" t="s">
        <v>839</v>
      </c>
      <c r="E49" s="300" t="s">
        <v>839</v>
      </c>
      <c r="F49" s="300" t="s">
        <v>839</v>
      </c>
      <c r="G49" s="300" t="s">
        <v>839</v>
      </c>
      <c r="H49" s="300" t="s">
        <v>839</v>
      </c>
      <c r="I49" s="300" t="s">
        <v>839</v>
      </c>
      <c r="J49" s="300" t="s">
        <v>839</v>
      </c>
    </row>
    <row r="50" spans="1:11">
      <c r="A50" s="637" t="s">
        <v>14</v>
      </c>
      <c r="B50" s="638"/>
      <c r="C50" s="300" t="s">
        <v>839</v>
      </c>
      <c r="D50" s="300" t="s">
        <v>839</v>
      </c>
      <c r="E50" s="300" t="s">
        <v>839</v>
      </c>
      <c r="F50" s="300" t="s">
        <v>839</v>
      </c>
      <c r="G50" s="300" t="s">
        <v>839</v>
      </c>
      <c r="H50" s="300" t="s">
        <v>839</v>
      </c>
      <c r="I50" s="300" t="s">
        <v>839</v>
      </c>
      <c r="J50" s="300" t="s">
        <v>839</v>
      </c>
    </row>
    <row r="51" spans="1:11">
      <c r="A51" s="743"/>
      <c r="B51" s="743"/>
      <c r="C51" s="743"/>
      <c r="D51" s="743"/>
      <c r="E51" s="743"/>
      <c r="F51" s="743"/>
      <c r="G51" s="743"/>
      <c r="H51" s="743"/>
      <c r="I51" s="743"/>
      <c r="J51" s="743"/>
    </row>
    <row r="53" spans="1:11">
      <c r="A53" s="743"/>
      <c r="B53" s="743"/>
      <c r="C53" s="743"/>
      <c r="D53" s="743"/>
      <c r="E53" s="743"/>
      <c r="F53" s="743"/>
      <c r="G53" s="743"/>
      <c r="H53" s="743"/>
      <c r="I53" s="743"/>
      <c r="J53" s="743"/>
    </row>
    <row r="55" spans="1:11" ht="12.75" customHeight="1">
      <c r="I55" s="641" t="s">
        <v>1027</v>
      </c>
      <c r="J55" s="641"/>
      <c r="K55" s="641"/>
    </row>
    <row r="56" spans="1:11" ht="12.75" customHeight="1">
      <c r="I56" s="641"/>
      <c r="J56" s="641"/>
      <c r="K56" s="641"/>
    </row>
    <row r="57" spans="1:11" ht="12.75" customHeight="1">
      <c r="I57" s="641"/>
      <c r="J57" s="641"/>
      <c r="K57" s="641"/>
    </row>
    <row r="58" spans="1:11" ht="12.75" customHeight="1">
      <c r="I58" s="641"/>
      <c r="J58" s="641"/>
      <c r="K58" s="641"/>
    </row>
  </sheetData>
  <mergeCells count="14">
    <mergeCell ref="E1:I1"/>
    <mergeCell ref="A2:J2"/>
    <mergeCell ref="A3:J3"/>
    <mergeCell ref="A5:J5"/>
    <mergeCell ref="A8:B8"/>
    <mergeCell ref="H8:J8"/>
    <mergeCell ref="A50:B50"/>
    <mergeCell ref="A51:J51"/>
    <mergeCell ref="A53:J53"/>
    <mergeCell ref="I55:K58"/>
    <mergeCell ref="A9:A10"/>
    <mergeCell ref="B9:B10"/>
    <mergeCell ref="C9:F9"/>
    <mergeCell ref="G9:J9"/>
  </mergeCells>
  <printOptions horizontalCentered="1"/>
  <pageMargins left="0.70866141732283472" right="0.70866141732283472" top="0.23622047244094491" bottom="0" header="0.31496062992125984" footer="0.15"/>
  <pageSetup paperSize="9" scale="66"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R64"/>
  <sheetViews>
    <sheetView topLeftCell="A37" zoomScaleSheetLayoutView="90" workbookViewId="0">
      <selection activeCell="I55" sqref="I55:K58"/>
    </sheetView>
  </sheetViews>
  <sheetFormatPr defaultColWidth="9.140625" defaultRowHeight="12.75"/>
  <cols>
    <col min="1" max="1" width="6.7109375" style="14" customWidth="1"/>
    <col min="2" max="2" width="18.7109375" style="14" customWidth="1"/>
    <col min="3" max="3" width="12" style="14" customWidth="1"/>
    <col min="4" max="4" width="10.42578125" style="14" customWidth="1"/>
    <col min="5" max="5" width="10.140625" style="14" customWidth="1"/>
    <col min="6" max="6" width="13" style="14" customWidth="1"/>
    <col min="7" max="7" width="15.140625" style="14" customWidth="1"/>
    <col min="8" max="8" width="12.42578125" style="14" customWidth="1"/>
    <col min="9" max="9" width="12.140625" style="14" customWidth="1"/>
    <col min="10" max="10" width="11.7109375" style="14" customWidth="1"/>
    <col min="11" max="11" width="12" style="14" customWidth="1"/>
    <col min="12" max="12" width="14.140625" style="14" customWidth="1"/>
    <col min="13" max="13" width="13.42578125" style="14" customWidth="1"/>
    <col min="14" max="14" width="10.42578125" style="14" customWidth="1"/>
    <col min="15" max="15" width="12.7109375" style="14" customWidth="1"/>
    <col min="16" max="16" width="9.42578125" style="14" customWidth="1"/>
    <col min="17" max="16384" width="9.140625" style="14"/>
  </cols>
  <sheetData>
    <row r="1" spans="1:18" customFormat="1" ht="15">
      <c r="D1" s="29"/>
      <c r="E1" s="29"/>
      <c r="F1" s="29"/>
      <c r="G1" s="29"/>
      <c r="H1" s="29"/>
      <c r="I1" s="29"/>
      <c r="J1" s="29"/>
      <c r="K1" s="29"/>
      <c r="L1" s="744" t="s">
        <v>57</v>
      </c>
      <c r="M1" s="744"/>
      <c r="N1" s="35"/>
      <c r="O1" s="35"/>
    </row>
    <row r="2" spans="1:18" customFormat="1" ht="15">
      <c r="A2" s="732" t="s">
        <v>0</v>
      </c>
      <c r="B2" s="732"/>
      <c r="C2" s="732"/>
      <c r="D2" s="732"/>
      <c r="E2" s="732"/>
      <c r="F2" s="732"/>
      <c r="G2" s="732"/>
      <c r="H2" s="732"/>
      <c r="I2" s="732"/>
      <c r="J2" s="732"/>
      <c r="K2" s="732"/>
      <c r="L2" s="732"/>
      <c r="M2" s="37"/>
      <c r="N2" s="37"/>
      <c r="O2" s="37"/>
    </row>
    <row r="3" spans="1:18" customFormat="1" ht="20.25">
      <c r="A3" s="668" t="s">
        <v>652</v>
      </c>
      <c r="B3" s="668"/>
      <c r="C3" s="668"/>
      <c r="D3" s="668"/>
      <c r="E3" s="668"/>
      <c r="F3" s="668"/>
      <c r="G3" s="668"/>
      <c r="H3" s="668"/>
      <c r="I3" s="668"/>
      <c r="J3" s="668"/>
      <c r="K3" s="668"/>
      <c r="L3" s="668"/>
      <c r="M3" s="36"/>
      <c r="N3" s="36"/>
      <c r="O3" s="36"/>
    </row>
    <row r="4" spans="1:18" customFormat="1" ht="10.5" customHeight="1"/>
    <row r="5" spans="1:18" ht="19.5" customHeight="1">
      <c r="A5" s="737" t="s">
        <v>736</v>
      </c>
      <c r="B5" s="737"/>
      <c r="C5" s="737"/>
      <c r="D5" s="737"/>
      <c r="E5" s="737"/>
      <c r="F5" s="737"/>
      <c r="G5" s="737"/>
      <c r="H5" s="737"/>
      <c r="I5" s="737"/>
      <c r="J5" s="737"/>
      <c r="K5" s="737"/>
      <c r="L5" s="737"/>
    </row>
    <row r="6" spans="1:18">
      <c r="A6" s="21"/>
      <c r="B6" s="21"/>
      <c r="C6" s="21"/>
      <c r="D6" s="21"/>
      <c r="E6" s="21"/>
      <c r="F6" s="21"/>
      <c r="G6" s="21"/>
      <c r="H6" s="21"/>
      <c r="I6" s="21"/>
      <c r="J6" s="21"/>
      <c r="K6" s="21"/>
      <c r="L6" s="21"/>
    </row>
    <row r="7" spans="1:18">
      <c r="A7" s="670" t="s">
        <v>836</v>
      </c>
      <c r="B7" s="670"/>
      <c r="F7" s="745" t="s">
        <v>15</v>
      </c>
      <c r="G7" s="745"/>
      <c r="H7" s="745"/>
      <c r="I7" s="745"/>
      <c r="J7" s="745"/>
      <c r="K7" s="745"/>
      <c r="L7" s="745"/>
    </row>
    <row r="8" spans="1:18">
      <c r="A8" s="13"/>
      <c r="F8" s="15"/>
      <c r="G8" s="91"/>
      <c r="H8" s="91"/>
      <c r="I8" s="746" t="s">
        <v>1013</v>
      </c>
      <c r="J8" s="746"/>
      <c r="K8" s="746"/>
      <c r="L8" s="746"/>
    </row>
    <row r="9" spans="1:18" s="13" customFormat="1">
      <c r="A9" s="658" t="s">
        <v>2</v>
      </c>
      <c r="B9" s="658" t="s">
        <v>3</v>
      </c>
      <c r="C9" s="644" t="s">
        <v>16</v>
      </c>
      <c r="D9" s="645"/>
      <c r="E9" s="645"/>
      <c r="F9" s="645"/>
      <c r="G9" s="645"/>
      <c r="H9" s="644" t="s">
        <v>36</v>
      </c>
      <c r="I9" s="645"/>
      <c r="J9" s="645"/>
      <c r="K9" s="645"/>
      <c r="L9" s="645"/>
      <c r="Q9" s="25"/>
      <c r="R9" s="26"/>
    </row>
    <row r="10" spans="1:18" s="13" customFormat="1" ht="77.45" customHeight="1">
      <c r="A10" s="658"/>
      <c r="B10" s="658"/>
      <c r="C10" s="5" t="s">
        <v>665</v>
      </c>
      <c r="D10" s="5" t="s">
        <v>666</v>
      </c>
      <c r="E10" s="5" t="s">
        <v>64</v>
      </c>
      <c r="F10" s="5" t="s">
        <v>65</v>
      </c>
      <c r="G10" s="279" t="s">
        <v>737</v>
      </c>
      <c r="H10" s="5" t="s">
        <v>665</v>
      </c>
      <c r="I10" s="5" t="s">
        <v>666</v>
      </c>
      <c r="J10" s="5" t="s">
        <v>64</v>
      </c>
      <c r="K10" s="5" t="s">
        <v>65</v>
      </c>
      <c r="L10" s="279" t="s">
        <v>738</v>
      </c>
    </row>
    <row r="11" spans="1:18" s="13" customFormat="1">
      <c r="A11" s="5">
        <v>1</v>
      </c>
      <c r="B11" s="5">
        <v>2</v>
      </c>
      <c r="C11" s="5">
        <v>3</v>
      </c>
      <c r="D11" s="5">
        <v>4</v>
      </c>
      <c r="E11" s="5">
        <v>5</v>
      </c>
      <c r="F11" s="5">
        <v>6</v>
      </c>
      <c r="G11" s="5">
        <v>7</v>
      </c>
      <c r="H11" s="5">
        <v>8</v>
      </c>
      <c r="I11" s="5">
        <v>9</v>
      </c>
      <c r="J11" s="5">
        <v>10</v>
      </c>
      <c r="K11" s="5">
        <v>11</v>
      </c>
      <c r="L11" s="5">
        <v>12</v>
      </c>
    </row>
    <row r="12" spans="1:18" s="13" customFormat="1" ht="15">
      <c r="A12" s="265">
        <v>1</v>
      </c>
      <c r="B12" s="443" t="s">
        <v>792</v>
      </c>
      <c r="C12" s="370">
        <v>8637.9599999999991</v>
      </c>
      <c r="D12" s="370">
        <v>318.06</v>
      </c>
      <c r="E12" s="370">
        <v>7241.4309784816724</v>
      </c>
      <c r="F12" s="370">
        <v>6641.2780748402165</v>
      </c>
      <c r="G12" s="442">
        <f>D12+E12-F12</f>
        <v>918.21290364145625</v>
      </c>
      <c r="H12" s="441"/>
      <c r="I12" s="628"/>
      <c r="J12" s="441"/>
      <c r="K12" s="441"/>
      <c r="L12" s="437"/>
      <c r="M12" s="422"/>
      <c r="N12" s="422"/>
      <c r="O12" s="422"/>
      <c r="P12" s="422"/>
    </row>
    <row r="13" spans="1:18" s="13" customFormat="1" ht="15">
      <c r="A13" s="265">
        <v>2</v>
      </c>
      <c r="B13" s="443" t="s">
        <v>793</v>
      </c>
      <c r="C13" s="370">
        <v>5861.74</v>
      </c>
      <c r="D13" s="370">
        <v>215.84</v>
      </c>
      <c r="E13" s="370">
        <v>4914.0545147555631</v>
      </c>
      <c r="F13" s="370">
        <v>4506.7891421452841</v>
      </c>
      <c r="G13" s="442">
        <f t="shared" ref="G13:G50" si="0">D13+E13-F13</f>
        <v>623.10537261027912</v>
      </c>
      <c r="H13" s="441"/>
      <c r="I13" s="628"/>
      <c r="J13" s="441"/>
      <c r="K13" s="441"/>
      <c r="L13" s="437"/>
      <c r="M13" s="422"/>
      <c r="N13" s="422"/>
      <c r="O13" s="422"/>
      <c r="P13" s="422"/>
    </row>
    <row r="14" spans="1:18" s="13" customFormat="1" ht="15">
      <c r="A14" s="265">
        <v>3</v>
      </c>
      <c r="B14" s="443" t="s">
        <v>794</v>
      </c>
      <c r="C14" s="370">
        <v>4643.71</v>
      </c>
      <c r="D14" s="370">
        <v>170.99</v>
      </c>
      <c r="E14" s="370">
        <v>3892.9471884147397</v>
      </c>
      <c r="F14" s="370">
        <v>3570.3088085430559</v>
      </c>
      <c r="G14" s="442">
        <f t="shared" si="0"/>
        <v>493.62837987168359</v>
      </c>
      <c r="H14" s="441"/>
      <c r="I14" s="628"/>
      <c r="J14" s="441"/>
      <c r="K14" s="441"/>
      <c r="L14" s="437"/>
      <c r="M14" s="422"/>
      <c r="N14" s="422"/>
      <c r="O14" s="422"/>
      <c r="P14" s="422"/>
    </row>
    <row r="15" spans="1:18" s="13" customFormat="1" ht="15">
      <c r="A15" s="265">
        <v>4</v>
      </c>
      <c r="B15" s="443" t="s">
        <v>795</v>
      </c>
      <c r="C15" s="370">
        <v>3562.9500000000003</v>
      </c>
      <c r="D15" s="370">
        <v>131.19</v>
      </c>
      <c r="E15" s="370">
        <v>2986.9197502174161</v>
      </c>
      <c r="F15" s="370">
        <v>2739.3708104617476</v>
      </c>
      <c r="G15" s="442">
        <f t="shared" si="0"/>
        <v>378.73893975566853</v>
      </c>
      <c r="H15" s="441"/>
      <c r="I15" s="628"/>
      <c r="J15" s="441"/>
      <c r="K15" s="441"/>
      <c r="L15" s="437"/>
      <c r="M15" s="422"/>
      <c r="N15" s="422"/>
      <c r="O15" s="422"/>
      <c r="P15" s="422"/>
    </row>
    <row r="16" spans="1:18" s="13" customFormat="1" ht="15">
      <c r="A16" s="265">
        <v>5</v>
      </c>
      <c r="B16" s="443" t="s">
        <v>796</v>
      </c>
      <c r="C16" s="370">
        <v>5799.33</v>
      </c>
      <c r="D16" s="370">
        <v>213.54</v>
      </c>
      <c r="E16" s="370">
        <v>4861.7319625368291</v>
      </c>
      <c r="F16" s="370">
        <v>4458.802960974388</v>
      </c>
      <c r="G16" s="442">
        <f t="shared" si="0"/>
        <v>616.46900156244101</v>
      </c>
      <c r="H16" s="441"/>
      <c r="I16" s="628"/>
      <c r="J16" s="441"/>
      <c r="K16" s="441"/>
      <c r="L16" s="437"/>
      <c r="M16" s="422"/>
      <c r="N16" s="422"/>
      <c r="O16" s="422"/>
      <c r="P16" s="422"/>
    </row>
    <row r="17" spans="1:16" s="13" customFormat="1" ht="15">
      <c r="A17" s="265">
        <v>6</v>
      </c>
      <c r="B17" s="443" t="s">
        <v>797</v>
      </c>
      <c r="C17" s="370">
        <v>3596.76</v>
      </c>
      <c r="D17" s="370">
        <v>132.44</v>
      </c>
      <c r="E17" s="370">
        <v>3015.2571050505067</v>
      </c>
      <c r="F17" s="370">
        <v>2765.3596314435681</v>
      </c>
      <c r="G17" s="442">
        <f t="shared" si="0"/>
        <v>382.3374736069386</v>
      </c>
      <c r="H17" s="441"/>
      <c r="I17" s="628"/>
      <c r="J17" s="441"/>
      <c r="K17" s="441"/>
      <c r="L17" s="437"/>
      <c r="M17" s="422"/>
      <c r="N17" s="422"/>
      <c r="O17" s="422"/>
      <c r="P17" s="422"/>
    </row>
    <row r="18" spans="1:16" s="13" customFormat="1" ht="15">
      <c r="A18" s="265">
        <v>7</v>
      </c>
      <c r="B18" s="443" t="s">
        <v>798</v>
      </c>
      <c r="C18" s="370">
        <v>8855.69</v>
      </c>
      <c r="D18" s="370">
        <v>326.08</v>
      </c>
      <c r="E18" s="370">
        <v>7423.9614459252462</v>
      </c>
      <c r="F18" s="370">
        <v>6808.6808430258934</v>
      </c>
      <c r="G18" s="442">
        <f t="shared" si="0"/>
        <v>941.36060289935267</v>
      </c>
      <c r="H18" s="441"/>
      <c r="I18" s="628"/>
      <c r="J18" s="441"/>
      <c r="K18" s="441"/>
      <c r="L18" s="437"/>
      <c r="M18" s="422"/>
      <c r="N18" s="422"/>
      <c r="O18" s="422"/>
      <c r="P18" s="422"/>
    </row>
    <row r="19" spans="1:16" s="13" customFormat="1" ht="15">
      <c r="A19" s="265">
        <v>8</v>
      </c>
      <c r="B19" s="443" t="s">
        <v>799</v>
      </c>
      <c r="C19" s="370">
        <v>1945.67</v>
      </c>
      <c r="D19" s="370">
        <v>71.64</v>
      </c>
      <c r="E19" s="370">
        <v>1631.1052250375651</v>
      </c>
      <c r="F19" s="370">
        <v>1495.9230297145773</v>
      </c>
      <c r="G19" s="442">
        <f t="shared" si="0"/>
        <v>206.82219532298791</v>
      </c>
      <c r="H19" s="441"/>
      <c r="I19" s="628"/>
      <c r="J19" s="441"/>
      <c r="K19" s="441"/>
      <c r="L19" s="437"/>
      <c r="M19" s="422"/>
      <c r="N19" s="422"/>
      <c r="O19" s="422"/>
      <c r="P19" s="422"/>
    </row>
    <row r="20" spans="1:16" s="13" customFormat="1" ht="15">
      <c r="A20" s="265">
        <v>9</v>
      </c>
      <c r="B20" s="443" t="s">
        <v>800</v>
      </c>
      <c r="C20" s="370">
        <v>1462.23</v>
      </c>
      <c r="D20" s="370">
        <v>53.84</v>
      </c>
      <c r="E20" s="370">
        <v>1225.8299244293355</v>
      </c>
      <c r="F20" s="370">
        <v>1124.2360004241239</v>
      </c>
      <c r="G20" s="442">
        <f t="shared" si="0"/>
        <v>155.43392400521157</v>
      </c>
      <c r="H20" s="441"/>
      <c r="I20" s="628"/>
      <c r="J20" s="441"/>
      <c r="K20" s="441"/>
      <c r="L20" s="437"/>
      <c r="M20" s="422"/>
      <c r="N20" s="422"/>
      <c r="O20" s="422"/>
      <c r="P20" s="422"/>
    </row>
    <row r="21" spans="1:16" s="13" customFormat="1" ht="15">
      <c r="A21" s="265">
        <v>10</v>
      </c>
      <c r="B21" s="443" t="s">
        <v>801</v>
      </c>
      <c r="C21" s="370">
        <v>4416.6900000000005</v>
      </c>
      <c r="D21" s="370">
        <v>162.63</v>
      </c>
      <c r="E21" s="370">
        <v>3702.6257535416617</v>
      </c>
      <c r="F21" s="370">
        <v>3395.7607701303882</v>
      </c>
      <c r="G21" s="442">
        <f t="shared" si="0"/>
        <v>469.49498341127355</v>
      </c>
      <c r="H21" s="441"/>
      <c r="I21" s="628"/>
      <c r="J21" s="441"/>
      <c r="K21" s="441"/>
      <c r="L21" s="437"/>
      <c r="M21" s="422"/>
      <c r="N21" s="422"/>
      <c r="O21" s="422"/>
      <c r="P21" s="422"/>
    </row>
    <row r="22" spans="1:16" s="13" customFormat="1" ht="15">
      <c r="A22" s="265">
        <v>11</v>
      </c>
      <c r="B22" s="443" t="s">
        <v>802</v>
      </c>
      <c r="C22" s="370">
        <v>5738.0599999999995</v>
      </c>
      <c r="D22" s="370">
        <v>211.28</v>
      </c>
      <c r="E22" s="370">
        <v>4810.3719626676557</v>
      </c>
      <c r="F22" s="370">
        <v>4411.6995580601679</v>
      </c>
      <c r="G22" s="442">
        <f t="shared" si="0"/>
        <v>609.95240460748755</v>
      </c>
      <c r="H22" s="441"/>
      <c r="I22" s="628"/>
      <c r="J22" s="441"/>
      <c r="K22" s="441"/>
      <c r="L22" s="437"/>
      <c r="M22" s="422"/>
      <c r="N22" s="422"/>
      <c r="O22" s="422"/>
      <c r="P22" s="422"/>
    </row>
    <row r="23" spans="1:16" s="13" customFormat="1" ht="15">
      <c r="A23" s="265">
        <v>12</v>
      </c>
      <c r="B23" s="443" t="s">
        <v>803</v>
      </c>
      <c r="C23" s="370">
        <v>8914.75</v>
      </c>
      <c r="D23" s="370">
        <v>328.25</v>
      </c>
      <c r="E23" s="370">
        <v>7473.4732055297427</v>
      </c>
      <c r="F23" s="370">
        <v>6854.0891835162211</v>
      </c>
      <c r="G23" s="442">
        <f t="shared" si="0"/>
        <v>947.63402201352164</v>
      </c>
      <c r="H23" s="441"/>
      <c r="I23" s="628"/>
      <c r="J23" s="441"/>
      <c r="K23" s="441"/>
      <c r="L23" s="437"/>
      <c r="M23" s="422"/>
      <c r="N23" s="422"/>
      <c r="O23" s="422"/>
      <c r="P23" s="422"/>
    </row>
    <row r="24" spans="1:16" s="13" customFormat="1" ht="15">
      <c r="A24" s="265">
        <v>13</v>
      </c>
      <c r="B24" s="443" t="s">
        <v>804</v>
      </c>
      <c r="C24" s="370">
        <v>5768.01</v>
      </c>
      <c r="D24" s="370">
        <v>212.38</v>
      </c>
      <c r="E24" s="370">
        <v>4835.4858152810912</v>
      </c>
      <c r="F24" s="370">
        <v>4434.7320331651572</v>
      </c>
      <c r="G24" s="442">
        <f t="shared" si="0"/>
        <v>613.13378211593408</v>
      </c>
      <c r="H24" s="441"/>
      <c r="I24" s="628"/>
      <c r="J24" s="441"/>
      <c r="K24" s="441"/>
      <c r="L24" s="437"/>
      <c r="M24" s="422"/>
      <c r="N24" s="422"/>
      <c r="O24" s="422"/>
      <c r="P24" s="422"/>
    </row>
    <row r="25" spans="1:16" s="13" customFormat="1" ht="15">
      <c r="A25" s="265">
        <v>14</v>
      </c>
      <c r="B25" s="443" t="s">
        <v>805</v>
      </c>
      <c r="C25" s="370">
        <v>5613.36</v>
      </c>
      <c r="D25" s="370">
        <v>206.69</v>
      </c>
      <c r="E25" s="370">
        <v>4705.8340025933549</v>
      </c>
      <c r="F25" s="370">
        <v>4315.8254602067154</v>
      </c>
      <c r="G25" s="442">
        <f t="shared" si="0"/>
        <v>596.69854238663902</v>
      </c>
      <c r="H25" s="441"/>
      <c r="I25" s="628"/>
      <c r="J25" s="441"/>
      <c r="K25" s="441"/>
      <c r="L25" s="437"/>
      <c r="M25" s="422"/>
      <c r="N25" s="422"/>
      <c r="O25" s="422"/>
      <c r="P25" s="422"/>
    </row>
    <row r="26" spans="1:16" s="13" customFormat="1" ht="15">
      <c r="A26" s="265">
        <v>15</v>
      </c>
      <c r="B26" s="443" t="s">
        <v>806</v>
      </c>
      <c r="C26" s="370">
        <v>10141.219999999999</v>
      </c>
      <c r="D26" s="370">
        <v>373.41</v>
      </c>
      <c r="E26" s="370">
        <v>8501.65802847956</v>
      </c>
      <c r="F26" s="370">
        <v>7797.06044732185</v>
      </c>
      <c r="G26" s="442">
        <f t="shared" si="0"/>
        <v>1078.0075811577099</v>
      </c>
      <c r="H26" s="441"/>
      <c r="I26" s="628"/>
      <c r="J26" s="441"/>
      <c r="K26" s="441"/>
      <c r="L26" s="437"/>
      <c r="M26" s="422"/>
      <c r="N26" s="422"/>
      <c r="O26" s="422"/>
      <c r="P26" s="422"/>
    </row>
    <row r="27" spans="1:16" s="13" customFormat="1" ht="15">
      <c r="A27" s="265">
        <v>16</v>
      </c>
      <c r="B27" s="443" t="s">
        <v>807</v>
      </c>
      <c r="C27" s="370">
        <v>7885.1</v>
      </c>
      <c r="D27" s="370">
        <v>290.33999999999997</v>
      </c>
      <c r="E27" s="370">
        <v>6610.2877903296039</v>
      </c>
      <c r="F27" s="370">
        <v>6062.4425615259761</v>
      </c>
      <c r="G27" s="442">
        <f t="shared" si="0"/>
        <v>838.18522880362798</v>
      </c>
      <c r="H27" s="441"/>
      <c r="I27" s="628"/>
      <c r="J27" s="441"/>
      <c r="K27" s="441"/>
      <c r="L27" s="437"/>
      <c r="M27" s="422"/>
      <c r="N27" s="422"/>
      <c r="O27" s="422"/>
      <c r="P27" s="422"/>
    </row>
    <row r="28" spans="1:16" s="13" customFormat="1" ht="15">
      <c r="A28" s="265">
        <v>17</v>
      </c>
      <c r="B28" s="443" t="s">
        <v>808</v>
      </c>
      <c r="C28" s="370">
        <v>1567.93</v>
      </c>
      <c r="D28" s="370">
        <v>57.73</v>
      </c>
      <c r="E28" s="370">
        <v>1314.4428256446424</v>
      </c>
      <c r="F28" s="370">
        <v>1205.5048711401425</v>
      </c>
      <c r="G28" s="442">
        <f t="shared" si="0"/>
        <v>166.6679545044999</v>
      </c>
      <c r="H28" s="441"/>
      <c r="I28" s="628"/>
      <c r="J28" s="441"/>
      <c r="K28" s="441"/>
      <c r="L28" s="437"/>
      <c r="M28" s="422"/>
      <c r="N28" s="422"/>
      <c r="O28" s="422"/>
      <c r="P28" s="422"/>
    </row>
    <row r="29" spans="1:16" s="13" customFormat="1" ht="15">
      <c r="A29" s="265">
        <v>18</v>
      </c>
      <c r="B29" s="443" t="s">
        <v>809</v>
      </c>
      <c r="C29" s="370">
        <v>5874.6200000000008</v>
      </c>
      <c r="D29" s="370">
        <v>216.31</v>
      </c>
      <c r="E29" s="370">
        <v>4924.8565881739269</v>
      </c>
      <c r="F29" s="370">
        <v>4516.6959649223527</v>
      </c>
      <c r="G29" s="442">
        <f t="shared" si="0"/>
        <v>624.47062325157458</v>
      </c>
      <c r="H29" s="441"/>
      <c r="I29" s="628"/>
      <c r="J29" s="441"/>
      <c r="K29" s="441"/>
      <c r="L29" s="437"/>
      <c r="M29" s="422"/>
      <c r="N29" s="422"/>
      <c r="O29" s="422"/>
      <c r="P29" s="422"/>
    </row>
    <row r="30" spans="1:16" s="13" customFormat="1" ht="15">
      <c r="A30" s="265">
        <v>19</v>
      </c>
      <c r="B30" s="443" t="s">
        <v>810</v>
      </c>
      <c r="C30" s="370">
        <v>13160.02</v>
      </c>
      <c r="D30" s="370">
        <v>484.57</v>
      </c>
      <c r="E30" s="370">
        <v>11032.399879835171</v>
      </c>
      <c r="F30" s="370">
        <v>10118.060318815838</v>
      </c>
      <c r="G30" s="442">
        <f t="shared" si="0"/>
        <v>1398.9095610193326</v>
      </c>
      <c r="H30" s="441"/>
      <c r="I30" s="628"/>
      <c r="J30" s="441"/>
      <c r="K30" s="441"/>
      <c r="L30" s="437"/>
      <c r="M30" s="422"/>
      <c r="N30" s="422"/>
      <c r="O30" s="422"/>
      <c r="P30" s="422"/>
    </row>
    <row r="31" spans="1:16" s="13" customFormat="1" ht="15">
      <c r="A31" s="265">
        <v>20</v>
      </c>
      <c r="B31" s="443" t="s">
        <v>811</v>
      </c>
      <c r="C31" s="370">
        <v>10458.15</v>
      </c>
      <c r="D31" s="370">
        <v>385.08</v>
      </c>
      <c r="E31" s="370">
        <v>8767.3546493830163</v>
      </c>
      <c r="F31" s="370">
        <v>8040.7367522136256</v>
      </c>
      <c r="G31" s="442">
        <f t="shared" si="0"/>
        <v>1111.6978971693907</v>
      </c>
      <c r="H31" s="441"/>
      <c r="I31" s="628"/>
      <c r="J31" s="441"/>
      <c r="K31" s="441"/>
      <c r="L31" s="437"/>
      <c r="M31" s="422"/>
      <c r="N31" s="422"/>
      <c r="O31" s="422"/>
      <c r="P31" s="422"/>
    </row>
    <row r="32" spans="1:16" s="13" customFormat="1" ht="15">
      <c r="A32" s="265">
        <v>21</v>
      </c>
      <c r="B32" s="443" t="s">
        <v>812</v>
      </c>
      <c r="C32" s="370">
        <v>8077.72</v>
      </c>
      <c r="D32" s="370">
        <v>297.43</v>
      </c>
      <c r="E32" s="370">
        <v>6771.7760365367703</v>
      </c>
      <c r="F32" s="370">
        <v>6210.5470386751758</v>
      </c>
      <c r="G32" s="442">
        <f t="shared" si="0"/>
        <v>858.6589978615948</v>
      </c>
      <c r="H32" s="441"/>
      <c r="I32" s="628"/>
      <c r="J32" s="441"/>
      <c r="K32" s="441"/>
      <c r="L32" s="437"/>
      <c r="M32" s="422"/>
      <c r="N32" s="422"/>
      <c r="O32" s="422"/>
      <c r="P32" s="422"/>
    </row>
    <row r="33" spans="1:16" s="13" customFormat="1" ht="15">
      <c r="A33" s="265">
        <v>22</v>
      </c>
      <c r="B33" s="443" t="s">
        <v>813</v>
      </c>
      <c r="C33" s="370">
        <v>10434.08</v>
      </c>
      <c r="D33" s="370">
        <v>384.19</v>
      </c>
      <c r="E33" s="370">
        <v>8747.1796278360125</v>
      </c>
      <c r="F33" s="370">
        <v>8022.2337893796648</v>
      </c>
      <c r="G33" s="442">
        <f t="shared" si="0"/>
        <v>1109.1358384563482</v>
      </c>
      <c r="H33" s="441"/>
      <c r="I33" s="628"/>
      <c r="J33" s="441"/>
      <c r="K33" s="441"/>
      <c r="L33" s="437"/>
      <c r="M33" s="422"/>
      <c r="N33" s="422"/>
      <c r="O33" s="422"/>
      <c r="P33" s="422"/>
    </row>
    <row r="34" spans="1:16" s="13" customFormat="1" ht="15">
      <c r="A34" s="265">
        <v>23</v>
      </c>
      <c r="B34" s="443" t="s">
        <v>814</v>
      </c>
      <c r="C34" s="370">
        <v>8930.52</v>
      </c>
      <c r="D34" s="370">
        <v>328.83</v>
      </c>
      <c r="E34" s="370">
        <v>7486.7023316964269</v>
      </c>
      <c r="F34" s="370">
        <v>6866.221910572679</v>
      </c>
      <c r="G34" s="442">
        <f t="shared" si="0"/>
        <v>949.3104211237478</v>
      </c>
      <c r="H34" s="441"/>
      <c r="I34" s="628"/>
      <c r="J34" s="441"/>
      <c r="K34" s="441"/>
      <c r="L34" s="437"/>
      <c r="M34" s="422"/>
      <c r="N34" s="422"/>
      <c r="O34" s="422"/>
      <c r="P34" s="422"/>
    </row>
    <row r="35" spans="1:16" s="13" customFormat="1" ht="15">
      <c r="A35" s="265">
        <v>24</v>
      </c>
      <c r="B35" s="443" t="s">
        <v>815</v>
      </c>
      <c r="C35" s="370">
        <v>6645.08</v>
      </c>
      <c r="D35" s="370">
        <v>244.68</v>
      </c>
      <c r="E35" s="370">
        <v>5570.7481396856674</v>
      </c>
      <c r="F35" s="370">
        <v>5109.0575316521999</v>
      </c>
      <c r="G35" s="442">
        <f t="shared" si="0"/>
        <v>706.37060803346776</v>
      </c>
      <c r="H35" s="441"/>
      <c r="I35" s="628"/>
      <c r="J35" s="441"/>
      <c r="K35" s="441"/>
      <c r="L35" s="437"/>
      <c r="M35" s="422"/>
      <c r="N35" s="422"/>
      <c r="O35" s="422"/>
      <c r="P35" s="422"/>
    </row>
    <row r="36" spans="1:16" s="13" customFormat="1" ht="15">
      <c r="A36" s="265">
        <v>25</v>
      </c>
      <c r="B36" s="443" t="s">
        <v>816</v>
      </c>
      <c r="C36" s="370">
        <v>4026.67</v>
      </c>
      <c r="D36" s="370">
        <v>148.27000000000001</v>
      </c>
      <c r="E36" s="370">
        <v>3375.6616274371881</v>
      </c>
      <c r="F36" s="370">
        <v>3095.8946679180558</v>
      </c>
      <c r="G36" s="442">
        <f t="shared" si="0"/>
        <v>428.03695951913232</v>
      </c>
      <c r="H36" s="441"/>
      <c r="I36" s="628"/>
      <c r="J36" s="441"/>
      <c r="K36" s="441"/>
      <c r="L36" s="437"/>
      <c r="M36" s="422"/>
      <c r="N36" s="422"/>
      <c r="O36" s="422"/>
      <c r="P36" s="422"/>
    </row>
    <row r="37" spans="1:16" s="13" customFormat="1" ht="15">
      <c r="A37" s="265">
        <v>26</v>
      </c>
      <c r="B37" s="443" t="s">
        <v>817</v>
      </c>
      <c r="C37" s="370">
        <v>6207.85</v>
      </c>
      <c r="D37" s="370">
        <v>228.58</v>
      </c>
      <c r="E37" s="370">
        <v>5204.2129507688733</v>
      </c>
      <c r="F37" s="370">
        <v>4772.8999239854174</v>
      </c>
      <c r="G37" s="442">
        <f t="shared" si="0"/>
        <v>659.89302678345575</v>
      </c>
      <c r="H37" s="441"/>
      <c r="I37" s="628"/>
      <c r="J37" s="441"/>
      <c r="K37" s="441"/>
      <c r="L37" s="437"/>
      <c r="M37" s="422"/>
      <c r="N37" s="422"/>
      <c r="O37" s="422"/>
      <c r="P37" s="422"/>
    </row>
    <row r="38" spans="1:16" s="13" customFormat="1" ht="15">
      <c r="A38" s="265">
        <v>27</v>
      </c>
      <c r="B38" s="443" t="s">
        <v>818</v>
      </c>
      <c r="C38" s="370">
        <v>6610.1</v>
      </c>
      <c r="D38" s="370">
        <v>243.39</v>
      </c>
      <c r="E38" s="370">
        <v>5541.4234844843477</v>
      </c>
      <c r="F38" s="370">
        <v>5082.1632354530793</v>
      </c>
      <c r="G38" s="442">
        <f t="shared" si="0"/>
        <v>702.65024903126869</v>
      </c>
      <c r="H38" s="441"/>
      <c r="I38" s="628"/>
      <c r="J38" s="441"/>
      <c r="K38" s="441"/>
      <c r="L38" s="437"/>
      <c r="M38" s="422"/>
      <c r="N38" s="422"/>
      <c r="O38" s="422"/>
      <c r="P38" s="422"/>
    </row>
    <row r="39" spans="1:16" s="13" customFormat="1" ht="15">
      <c r="A39" s="265">
        <v>28</v>
      </c>
      <c r="B39" s="443" t="s">
        <v>819</v>
      </c>
      <c r="C39" s="370">
        <v>6363.62</v>
      </c>
      <c r="D39" s="370">
        <v>234.32</v>
      </c>
      <c r="E39" s="370">
        <v>5334.7951433819035</v>
      </c>
      <c r="F39" s="370">
        <v>4892.6597691517272</v>
      </c>
      <c r="G39" s="442">
        <f t="shared" si="0"/>
        <v>676.45537423017595</v>
      </c>
      <c r="H39" s="441"/>
      <c r="I39" s="628"/>
      <c r="J39" s="441"/>
      <c r="K39" s="441"/>
      <c r="L39" s="437"/>
      <c r="M39" s="422"/>
      <c r="N39" s="422"/>
      <c r="O39" s="422"/>
      <c r="P39" s="422"/>
    </row>
    <row r="40" spans="1:16" s="13" customFormat="1" ht="15">
      <c r="A40" s="265">
        <v>29</v>
      </c>
      <c r="B40" s="443" t="s">
        <v>820</v>
      </c>
      <c r="C40" s="370">
        <v>4481.3</v>
      </c>
      <c r="D40" s="370">
        <v>165.01</v>
      </c>
      <c r="E40" s="370">
        <v>3756.7946535295282</v>
      </c>
      <c r="F40" s="370">
        <v>3445.4402780752475</v>
      </c>
      <c r="G40" s="442">
        <f t="shared" si="0"/>
        <v>476.36437545428043</v>
      </c>
      <c r="H40" s="441"/>
      <c r="I40" s="628"/>
      <c r="J40" s="441"/>
      <c r="K40" s="441"/>
      <c r="L40" s="437"/>
      <c r="M40" s="422"/>
      <c r="N40" s="422"/>
      <c r="O40" s="422"/>
      <c r="P40" s="422"/>
    </row>
    <row r="41" spans="1:16" s="13" customFormat="1" ht="15">
      <c r="A41" s="265">
        <v>30</v>
      </c>
      <c r="B41" s="443" t="s">
        <v>821</v>
      </c>
      <c r="C41" s="370">
        <v>2812.98</v>
      </c>
      <c r="D41" s="370">
        <v>103.58</v>
      </c>
      <c r="E41" s="370">
        <v>2358.1951713720073</v>
      </c>
      <c r="F41" s="370">
        <v>2162.7534577579786</v>
      </c>
      <c r="G41" s="442">
        <f t="shared" si="0"/>
        <v>299.02171361402861</v>
      </c>
      <c r="H41" s="441"/>
      <c r="I41" s="628"/>
      <c r="J41" s="441"/>
      <c r="K41" s="441"/>
      <c r="L41" s="437"/>
      <c r="M41" s="422"/>
      <c r="N41" s="422"/>
      <c r="O41" s="422"/>
      <c r="P41" s="422"/>
    </row>
    <row r="42" spans="1:16" s="13" customFormat="1" ht="15">
      <c r="A42" s="265">
        <v>31</v>
      </c>
      <c r="B42" s="443" t="s">
        <v>822</v>
      </c>
      <c r="C42" s="370">
        <v>1447.21</v>
      </c>
      <c r="D42" s="370">
        <v>53.29</v>
      </c>
      <c r="E42" s="370">
        <v>1213.2346386936838</v>
      </c>
      <c r="F42" s="370">
        <v>1112.6845825826645</v>
      </c>
      <c r="G42" s="442">
        <f t="shared" si="0"/>
        <v>153.84005611101929</v>
      </c>
      <c r="H42" s="441"/>
      <c r="I42" s="628"/>
      <c r="J42" s="441"/>
      <c r="K42" s="441"/>
      <c r="L42" s="437"/>
      <c r="M42" s="422"/>
      <c r="N42" s="422"/>
      <c r="O42" s="422"/>
      <c r="P42" s="422"/>
    </row>
    <row r="43" spans="1:16" s="13" customFormat="1" ht="15">
      <c r="A43" s="265">
        <v>32</v>
      </c>
      <c r="B43" s="443" t="s">
        <v>823</v>
      </c>
      <c r="C43" s="370">
        <v>1631.97</v>
      </c>
      <c r="D43" s="370">
        <v>60.4</v>
      </c>
      <c r="E43" s="370">
        <v>1367.8564743334271</v>
      </c>
      <c r="F43" s="370">
        <v>1254.4917212514201</v>
      </c>
      <c r="G43" s="442">
        <f t="shared" si="0"/>
        <v>173.76475308200702</v>
      </c>
      <c r="H43" s="441"/>
      <c r="I43" s="628"/>
      <c r="J43" s="441"/>
      <c r="K43" s="441"/>
      <c r="L43" s="437"/>
      <c r="M43" s="422"/>
      <c r="N43" s="422"/>
      <c r="O43" s="422"/>
      <c r="P43" s="422"/>
    </row>
    <row r="44" spans="1:16" s="13" customFormat="1">
      <c r="A44" s="436">
        <v>33</v>
      </c>
      <c r="B44" s="330" t="s">
        <v>824</v>
      </c>
      <c r="C44" s="370">
        <v>4994.2700000000004</v>
      </c>
      <c r="D44" s="370">
        <v>183.89</v>
      </c>
      <c r="E44" s="370">
        <v>4186.8398092917241</v>
      </c>
      <c r="F44" s="370">
        <v>3839.8442947180401</v>
      </c>
      <c r="G44" s="442">
        <f t="shared" si="0"/>
        <v>530.8855145736843</v>
      </c>
      <c r="H44" s="441"/>
      <c r="I44" s="628"/>
      <c r="J44" s="441"/>
      <c r="K44" s="441"/>
      <c r="L44" s="437"/>
      <c r="M44" s="422"/>
      <c r="N44" s="422"/>
      <c r="O44" s="422"/>
      <c r="P44" s="422"/>
    </row>
    <row r="45" spans="1:16" s="13" customFormat="1">
      <c r="A45" s="436">
        <v>34</v>
      </c>
      <c r="B45" s="330" t="s">
        <v>825</v>
      </c>
      <c r="C45" s="370">
        <v>4232.93</v>
      </c>
      <c r="D45" s="370">
        <v>155.86000000000001</v>
      </c>
      <c r="E45" s="370">
        <v>3548.582730385564</v>
      </c>
      <c r="F45" s="370">
        <v>3254.4844733171303</v>
      </c>
      <c r="G45" s="442">
        <f t="shared" si="0"/>
        <v>449.9582570684338</v>
      </c>
      <c r="H45" s="441"/>
      <c r="I45" s="628"/>
      <c r="J45" s="441"/>
      <c r="K45" s="441"/>
      <c r="L45" s="437"/>
      <c r="M45" s="422"/>
      <c r="N45" s="422"/>
      <c r="O45" s="422"/>
      <c r="P45" s="422"/>
    </row>
    <row r="46" spans="1:16" s="13" customFormat="1">
      <c r="A46" s="436">
        <v>35</v>
      </c>
      <c r="B46" s="330" t="s">
        <v>826</v>
      </c>
      <c r="C46" s="370">
        <v>6196.4400000000005</v>
      </c>
      <c r="D46" s="370">
        <v>227.84</v>
      </c>
      <c r="E46" s="370">
        <v>5187.3998747694777</v>
      </c>
      <c r="F46" s="370">
        <v>4757.4802764962396</v>
      </c>
      <c r="G46" s="442">
        <f t="shared" si="0"/>
        <v>657.75959827323823</v>
      </c>
      <c r="H46" s="441"/>
      <c r="I46" s="628"/>
      <c r="J46" s="441"/>
      <c r="K46" s="441"/>
      <c r="L46" s="437"/>
      <c r="M46" s="422"/>
      <c r="N46" s="422"/>
      <c r="O46" s="422"/>
      <c r="P46" s="422"/>
    </row>
    <row r="47" spans="1:16" s="13" customFormat="1">
      <c r="A47" s="436">
        <v>36</v>
      </c>
      <c r="B47" s="330" t="s">
        <v>827</v>
      </c>
      <c r="C47" s="370">
        <v>3985.1499999999996</v>
      </c>
      <c r="D47" s="370">
        <v>146.74</v>
      </c>
      <c r="E47" s="370">
        <v>3340.8597989751406</v>
      </c>
      <c r="F47" s="370">
        <v>3063.977133798604</v>
      </c>
      <c r="G47" s="442">
        <f t="shared" si="0"/>
        <v>423.62266517653643</v>
      </c>
      <c r="H47" s="441"/>
      <c r="I47" s="628"/>
      <c r="J47" s="441"/>
      <c r="K47" s="441"/>
      <c r="L47" s="437"/>
      <c r="M47" s="422"/>
      <c r="N47" s="422"/>
      <c r="O47" s="422"/>
      <c r="P47" s="422"/>
    </row>
    <row r="48" spans="1:16" s="13" customFormat="1">
      <c r="A48" s="436">
        <v>37</v>
      </c>
      <c r="B48" s="330" t="s">
        <v>828</v>
      </c>
      <c r="C48" s="370">
        <v>5091.92</v>
      </c>
      <c r="D48" s="370">
        <v>187.49</v>
      </c>
      <c r="E48" s="370">
        <v>4268.696355834385</v>
      </c>
      <c r="F48" s="370">
        <v>3914.9167616726158</v>
      </c>
      <c r="G48" s="442">
        <f t="shared" si="0"/>
        <v>541.26959416176896</v>
      </c>
      <c r="H48" s="441"/>
      <c r="I48" s="628"/>
      <c r="J48" s="441"/>
      <c r="K48" s="441"/>
      <c r="L48" s="437"/>
      <c r="M48" s="422"/>
      <c r="N48" s="422"/>
      <c r="O48" s="422"/>
      <c r="P48" s="422"/>
    </row>
    <row r="49" spans="1:16" s="13" customFormat="1">
      <c r="A49" s="436">
        <v>38</v>
      </c>
      <c r="B49" s="330" t="s">
        <v>829</v>
      </c>
      <c r="C49" s="370">
        <v>5166.0700000000006</v>
      </c>
      <c r="D49" s="370">
        <v>190.22</v>
      </c>
      <c r="E49" s="370">
        <v>4338.38</v>
      </c>
      <c r="F49" s="370">
        <v>3978.83</v>
      </c>
      <c r="G49" s="442">
        <f t="shared" si="0"/>
        <v>549.77000000000044</v>
      </c>
      <c r="H49" s="441"/>
      <c r="I49" s="628"/>
      <c r="J49" s="441"/>
      <c r="K49" s="441"/>
      <c r="L49" s="437"/>
      <c r="M49" s="422"/>
      <c r="N49" s="422"/>
      <c r="O49" s="422"/>
      <c r="P49" s="422"/>
    </row>
    <row r="50" spans="1:16" s="13" customFormat="1">
      <c r="A50" s="663" t="s">
        <v>14</v>
      </c>
      <c r="B50" s="664"/>
      <c r="C50" s="374">
        <f>SUM(C12:C49)</f>
        <v>221239.82999999996</v>
      </c>
      <c r="D50" s="374">
        <f>SUM(D12:D49)</f>
        <v>8146.3</v>
      </c>
      <c r="E50" s="374">
        <f>SUM(E12:E49)</f>
        <v>185471.36744532047</v>
      </c>
      <c r="F50" s="374">
        <f>SUM(F12:F49)</f>
        <v>170099.93806904924</v>
      </c>
      <c r="G50" s="606">
        <f t="shared" si="0"/>
        <v>23517.729376271222</v>
      </c>
      <c r="H50" s="441"/>
      <c r="I50" s="628"/>
      <c r="J50" s="441"/>
      <c r="K50" s="441"/>
      <c r="L50" s="437"/>
      <c r="M50" s="422"/>
      <c r="N50" s="422"/>
      <c r="O50" s="422"/>
      <c r="P50" s="422"/>
    </row>
    <row r="51" spans="1:16">
      <c r="A51" s="19" t="s">
        <v>739</v>
      </c>
      <c r="B51" s="20"/>
      <c r="C51" s="20"/>
      <c r="D51" s="20"/>
      <c r="E51" s="20"/>
      <c r="F51" s="20"/>
      <c r="G51" s="20"/>
      <c r="H51" s="20"/>
      <c r="I51" s="20"/>
      <c r="J51" s="20"/>
      <c r="K51" s="20"/>
      <c r="L51" s="20"/>
    </row>
    <row r="52" spans="1:16">
      <c r="C52" s="444"/>
    </row>
    <row r="53" spans="1:16">
      <c r="G53" s="377"/>
      <c r="H53" s="377"/>
    </row>
    <row r="54" spans="1:16">
      <c r="D54" s="377"/>
      <c r="E54" s="377"/>
    </row>
    <row r="55" spans="1:16" ht="12.75" customHeight="1">
      <c r="D55" s="377"/>
      <c r="I55" s="641" t="s">
        <v>1027</v>
      </c>
      <c r="J55" s="641"/>
      <c r="K55" s="641"/>
    </row>
    <row r="56" spans="1:16" ht="12.75" customHeight="1">
      <c r="I56" s="641"/>
      <c r="J56" s="641"/>
      <c r="K56" s="641"/>
    </row>
    <row r="57" spans="1:16" ht="12.75" customHeight="1">
      <c r="I57" s="641"/>
      <c r="J57" s="641"/>
      <c r="K57" s="641"/>
    </row>
    <row r="58" spans="1:16" ht="12.75" customHeight="1">
      <c r="I58" s="641"/>
      <c r="J58" s="641"/>
      <c r="K58" s="641"/>
    </row>
    <row r="61" spans="1:16">
      <c r="E61" s="377"/>
    </row>
    <row r="62" spans="1:16">
      <c r="F62" s="377"/>
    </row>
    <row r="64" spans="1:16">
      <c r="F64" s="377"/>
    </row>
  </sheetData>
  <mergeCells count="13">
    <mergeCell ref="A50:B50"/>
    <mergeCell ref="I55:K58"/>
    <mergeCell ref="L1:M1"/>
    <mergeCell ref="A3:L3"/>
    <mergeCell ref="A2:L2"/>
    <mergeCell ref="A5:L5"/>
    <mergeCell ref="A7:B7"/>
    <mergeCell ref="F7:L7"/>
    <mergeCell ref="A9:A10"/>
    <mergeCell ref="B9:B10"/>
    <mergeCell ref="C9:G9"/>
    <mergeCell ref="H9:L9"/>
    <mergeCell ref="I8:L8"/>
  </mergeCells>
  <phoneticPr fontId="0" type="noConversion"/>
  <printOptions horizontalCentered="1"/>
  <pageMargins left="0.70866141732283472" right="0.70866141732283472" top="0.23622047244094491" bottom="0" header="0.31496062992125984" footer="0.31496062992125984"/>
  <pageSetup paperSize="9" scale="64"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66"/>
  <sheetViews>
    <sheetView topLeftCell="A49" zoomScaleSheetLayoutView="120" workbookViewId="0">
      <selection activeCell="I55" sqref="I55:K58"/>
    </sheetView>
  </sheetViews>
  <sheetFormatPr defaultRowHeight="12.75"/>
  <cols>
    <col min="1" max="1" width="8.7109375" customWidth="1"/>
    <col min="2" max="2" width="11" customWidth="1"/>
    <col min="3" max="3" width="114.5703125" customWidth="1"/>
  </cols>
  <sheetData>
    <row r="1" spans="1:7" ht="21.75" customHeight="1">
      <c r="A1" s="633" t="s">
        <v>569</v>
      </c>
      <c r="B1" s="633"/>
      <c r="C1" s="633"/>
      <c r="D1" s="633"/>
      <c r="E1" s="271"/>
      <c r="F1" s="271"/>
      <c r="G1" s="271"/>
    </row>
    <row r="2" spans="1:7">
      <c r="A2" s="570" t="s">
        <v>68</v>
      </c>
      <c r="B2" s="570" t="s">
        <v>570</v>
      </c>
      <c r="C2" s="570" t="s">
        <v>571</v>
      </c>
    </row>
    <row r="3" spans="1:7">
      <c r="A3" s="7">
        <v>1</v>
      </c>
      <c r="B3" s="272" t="s">
        <v>572</v>
      </c>
      <c r="C3" s="272" t="s">
        <v>767</v>
      </c>
    </row>
    <row r="4" spans="1:7">
      <c r="A4" s="7">
        <v>2</v>
      </c>
      <c r="B4" s="272" t="s">
        <v>573</v>
      </c>
      <c r="C4" s="272" t="s">
        <v>768</v>
      </c>
    </row>
    <row r="5" spans="1:7">
      <c r="A5" s="7">
        <v>3</v>
      </c>
      <c r="B5" s="272" t="s">
        <v>574</v>
      </c>
      <c r="C5" s="272" t="s">
        <v>769</v>
      </c>
    </row>
    <row r="6" spans="1:7">
      <c r="A6" s="7">
        <v>4</v>
      </c>
      <c r="B6" s="272" t="s">
        <v>575</v>
      </c>
      <c r="C6" s="272" t="s">
        <v>770</v>
      </c>
    </row>
    <row r="7" spans="1:7">
      <c r="A7" s="7">
        <v>5</v>
      </c>
      <c r="B7" s="272" t="s">
        <v>576</v>
      </c>
      <c r="C7" s="272" t="s">
        <v>771</v>
      </c>
    </row>
    <row r="8" spans="1:7">
      <c r="A8" s="7">
        <v>6</v>
      </c>
      <c r="B8" s="272" t="s">
        <v>577</v>
      </c>
      <c r="C8" s="272" t="s">
        <v>772</v>
      </c>
    </row>
    <row r="9" spans="1:7">
      <c r="A9" s="7">
        <v>7</v>
      </c>
      <c r="B9" s="272" t="s">
        <v>578</v>
      </c>
      <c r="C9" s="272" t="s">
        <v>773</v>
      </c>
    </row>
    <row r="10" spans="1:7">
      <c r="A10" s="7">
        <v>8</v>
      </c>
      <c r="B10" s="272" t="s">
        <v>579</v>
      </c>
      <c r="C10" s="272" t="s">
        <v>774</v>
      </c>
    </row>
    <row r="11" spans="1:7">
      <c r="A11" s="7">
        <v>9</v>
      </c>
      <c r="B11" s="272" t="s">
        <v>580</v>
      </c>
      <c r="C11" s="272" t="s">
        <v>581</v>
      </c>
    </row>
    <row r="12" spans="1:7">
      <c r="A12" s="7">
        <v>10</v>
      </c>
      <c r="B12" s="272" t="s">
        <v>761</v>
      </c>
      <c r="C12" s="272" t="s">
        <v>762</v>
      </c>
    </row>
    <row r="13" spans="1:7">
      <c r="A13" s="7">
        <v>11</v>
      </c>
      <c r="B13" s="272" t="s">
        <v>582</v>
      </c>
      <c r="C13" s="272" t="s">
        <v>775</v>
      </c>
    </row>
    <row r="14" spans="1:7">
      <c r="A14" s="7">
        <v>12</v>
      </c>
      <c r="B14" s="272" t="s">
        <v>583</v>
      </c>
      <c r="C14" s="272" t="s">
        <v>776</v>
      </c>
    </row>
    <row r="15" spans="1:7">
      <c r="A15" s="7">
        <v>13</v>
      </c>
      <c r="B15" s="272" t="s">
        <v>584</v>
      </c>
      <c r="C15" s="272" t="s">
        <v>777</v>
      </c>
    </row>
    <row r="16" spans="1:7">
      <c r="A16" s="7">
        <v>14</v>
      </c>
      <c r="B16" s="272" t="s">
        <v>585</v>
      </c>
      <c r="C16" s="272" t="s">
        <v>778</v>
      </c>
    </row>
    <row r="17" spans="1:3">
      <c r="A17" s="7">
        <v>15</v>
      </c>
      <c r="B17" s="272" t="s">
        <v>586</v>
      </c>
      <c r="C17" s="272" t="s">
        <v>766</v>
      </c>
    </row>
    <row r="18" spans="1:3">
      <c r="A18" s="7">
        <v>16</v>
      </c>
      <c r="B18" s="272" t="s">
        <v>587</v>
      </c>
      <c r="C18" s="272" t="s">
        <v>779</v>
      </c>
    </row>
    <row r="19" spans="1:3">
      <c r="A19" s="7">
        <v>17</v>
      </c>
      <c r="B19" s="272" t="s">
        <v>588</v>
      </c>
      <c r="C19" s="272" t="s">
        <v>780</v>
      </c>
    </row>
    <row r="20" spans="1:3">
      <c r="A20" s="7">
        <v>18</v>
      </c>
      <c r="B20" s="272" t="s">
        <v>589</v>
      </c>
      <c r="C20" s="272" t="s">
        <v>781</v>
      </c>
    </row>
    <row r="21" spans="1:3">
      <c r="A21" s="7">
        <v>19</v>
      </c>
      <c r="B21" s="272" t="s">
        <v>590</v>
      </c>
      <c r="C21" s="272" t="s">
        <v>782</v>
      </c>
    </row>
    <row r="22" spans="1:3">
      <c r="A22" s="7">
        <v>20</v>
      </c>
      <c r="B22" s="272" t="s">
        <v>591</v>
      </c>
      <c r="C22" s="272" t="s">
        <v>783</v>
      </c>
    </row>
    <row r="23" spans="1:3">
      <c r="A23" s="7">
        <v>21</v>
      </c>
      <c r="B23" s="272" t="s">
        <v>592</v>
      </c>
      <c r="C23" s="272" t="s">
        <v>784</v>
      </c>
    </row>
    <row r="24" spans="1:3">
      <c r="A24" s="7">
        <v>22</v>
      </c>
      <c r="B24" s="272" t="s">
        <v>593</v>
      </c>
      <c r="C24" s="272" t="s">
        <v>594</v>
      </c>
    </row>
    <row r="25" spans="1:3">
      <c r="A25" s="7">
        <v>23</v>
      </c>
      <c r="B25" s="272" t="s">
        <v>595</v>
      </c>
      <c r="C25" s="272" t="s">
        <v>596</v>
      </c>
    </row>
    <row r="26" spans="1:3">
      <c r="A26" s="7">
        <v>24</v>
      </c>
      <c r="B26" s="272" t="s">
        <v>597</v>
      </c>
      <c r="C26" s="272" t="s">
        <v>785</v>
      </c>
    </row>
    <row r="27" spans="1:3">
      <c r="A27" s="7">
        <v>25</v>
      </c>
      <c r="B27" s="272" t="s">
        <v>598</v>
      </c>
      <c r="C27" s="272" t="s">
        <v>786</v>
      </c>
    </row>
    <row r="28" spans="1:3">
      <c r="A28" s="7">
        <v>26</v>
      </c>
      <c r="B28" s="272" t="s">
        <v>599</v>
      </c>
      <c r="C28" s="272" t="s">
        <v>787</v>
      </c>
    </row>
    <row r="29" spans="1:3">
      <c r="A29" s="7">
        <v>27</v>
      </c>
      <c r="B29" s="272" t="s">
        <v>600</v>
      </c>
      <c r="C29" s="272" t="s">
        <v>601</v>
      </c>
    </row>
    <row r="30" spans="1:3">
      <c r="A30" s="7">
        <v>28</v>
      </c>
      <c r="B30" s="272" t="s">
        <v>602</v>
      </c>
      <c r="C30" s="272" t="s">
        <v>603</v>
      </c>
    </row>
    <row r="31" spans="1:3">
      <c r="A31" s="7">
        <v>29</v>
      </c>
      <c r="B31" s="272" t="s">
        <v>604</v>
      </c>
      <c r="C31" s="272" t="s">
        <v>605</v>
      </c>
    </row>
    <row r="32" spans="1:3">
      <c r="A32" s="7">
        <v>30</v>
      </c>
      <c r="B32" s="272" t="s">
        <v>760</v>
      </c>
      <c r="C32" s="272" t="s">
        <v>759</v>
      </c>
    </row>
    <row r="33" spans="1:3">
      <c r="A33" s="7">
        <v>31</v>
      </c>
      <c r="B33" s="272" t="s">
        <v>994</v>
      </c>
      <c r="C33" s="272" t="s">
        <v>995</v>
      </c>
    </row>
    <row r="34" spans="1:3">
      <c r="A34" s="7">
        <v>32</v>
      </c>
      <c r="B34" s="272" t="s">
        <v>606</v>
      </c>
      <c r="C34" s="272" t="s">
        <v>607</v>
      </c>
    </row>
    <row r="35" spans="1:3">
      <c r="A35" s="7">
        <v>33</v>
      </c>
      <c r="B35" s="272" t="s">
        <v>608</v>
      </c>
      <c r="C35" s="272" t="s">
        <v>607</v>
      </c>
    </row>
    <row r="36" spans="1:3">
      <c r="A36" s="7">
        <v>34</v>
      </c>
      <c r="B36" s="272" t="s">
        <v>609</v>
      </c>
      <c r="C36" s="272" t="s">
        <v>610</v>
      </c>
    </row>
    <row r="37" spans="1:3">
      <c r="A37" s="7">
        <v>35</v>
      </c>
      <c r="B37" s="272" t="s">
        <v>611</v>
      </c>
      <c r="C37" s="272" t="s">
        <v>612</v>
      </c>
    </row>
    <row r="38" spans="1:3">
      <c r="A38" s="7">
        <v>36</v>
      </c>
      <c r="B38" s="272" t="s">
        <v>613</v>
      </c>
      <c r="C38" s="272" t="s">
        <v>614</v>
      </c>
    </row>
    <row r="39" spans="1:3">
      <c r="A39" s="7">
        <v>37</v>
      </c>
      <c r="B39" s="272" t="s">
        <v>615</v>
      </c>
      <c r="C39" s="272" t="s">
        <v>616</v>
      </c>
    </row>
    <row r="40" spans="1:3">
      <c r="A40" s="7">
        <v>38</v>
      </c>
      <c r="B40" s="272" t="s">
        <v>617</v>
      </c>
      <c r="C40" s="272" t="s">
        <v>618</v>
      </c>
    </row>
    <row r="41" spans="1:3">
      <c r="A41" s="7">
        <v>39</v>
      </c>
      <c r="B41" s="272" t="s">
        <v>619</v>
      </c>
      <c r="C41" s="272" t="s">
        <v>620</v>
      </c>
    </row>
    <row r="42" spans="1:3">
      <c r="A42" s="7">
        <v>40</v>
      </c>
      <c r="B42" s="272" t="s">
        <v>621</v>
      </c>
      <c r="C42" s="272" t="s">
        <v>622</v>
      </c>
    </row>
    <row r="43" spans="1:3">
      <c r="A43" s="7">
        <v>41</v>
      </c>
      <c r="B43" s="272" t="s">
        <v>623</v>
      </c>
      <c r="C43" s="272" t="s">
        <v>788</v>
      </c>
    </row>
    <row r="44" spans="1:3">
      <c r="A44" s="7">
        <v>42</v>
      </c>
      <c r="B44" s="272" t="s">
        <v>624</v>
      </c>
      <c r="C44" s="272" t="s">
        <v>625</v>
      </c>
    </row>
    <row r="45" spans="1:3">
      <c r="A45" s="7">
        <v>43</v>
      </c>
      <c r="B45" s="272" t="s">
        <v>626</v>
      </c>
      <c r="C45" s="272" t="s">
        <v>627</v>
      </c>
    </row>
    <row r="46" spans="1:3">
      <c r="A46" s="7">
        <v>44</v>
      </c>
      <c r="B46" s="272" t="s">
        <v>628</v>
      </c>
      <c r="C46" s="272" t="s">
        <v>629</v>
      </c>
    </row>
    <row r="47" spans="1:3">
      <c r="A47" s="7">
        <v>45</v>
      </c>
      <c r="B47" s="272" t="s">
        <v>630</v>
      </c>
      <c r="C47" s="272" t="s">
        <v>631</v>
      </c>
    </row>
    <row r="48" spans="1:3">
      <c r="A48" s="7">
        <v>46</v>
      </c>
      <c r="B48" s="272" t="s">
        <v>632</v>
      </c>
      <c r="C48" s="272" t="s">
        <v>633</v>
      </c>
    </row>
    <row r="49" spans="1:3">
      <c r="A49" s="7">
        <v>47</v>
      </c>
      <c r="B49" s="272" t="s">
        <v>634</v>
      </c>
      <c r="C49" s="272" t="s">
        <v>789</v>
      </c>
    </row>
    <row r="50" spans="1:3">
      <c r="A50" s="7">
        <v>48</v>
      </c>
      <c r="B50" s="272" t="s">
        <v>635</v>
      </c>
      <c r="C50" s="272" t="s">
        <v>790</v>
      </c>
    </row>
    <row r="51" spans="1:3">
      <c r="A51" s="7">
        <v>49</v>
      </c>
      <c r="B51" s="272" t="s">
        <v>636</v>
      </c>
      <c r="C51" s="272" t="s">
        <v>637</v>
      </c>
    </row>
    <row r="52" spans="1:3">
      <c r="A52" s="7">
        <v>50</v>
      </c>
      <c r="B52" s="272" t="s">
        <v>638</v>
      </c>
      <c r="C52" s="272" t="s">
        <v>639</v>
      </c>
    </row>
    <row r="53" spans="1:3">
      <c r="A53" s="7">
        <v>51</v>
      </c>
      <c r="B53" s="272" t="s">
        <v>640</v>
      </c>
      <c r="C53" s="272" t="s">
        <v>996</v>
      </c>
    </row>
    <row r="54" spans="1:3">
      <c r="A54" s="7">
        <v>52</v>
      </c>
      <c r="B54" s="272" t="s">
        <v>641</v>
      </c>
      <c r="C54" s="272" t="s">
        <v>997</v>
      </c>
    </row>
    <row r="55" spans="1:3">
      <c r="A55" s="7">
        <v>53</v>
      </c>
      <c r="B55" s="272" t="s">
        <v>642</v>
      </c>
      <c r="C55" s="272" t="s">
        <v>998</v>
      </c>
    </row>
    <row r="56" spans="1:3">
      <c r="A56" s="7">
        <v>54</v>
      </c>
      <c r="B56" s="272" t="s">
        <v>643</v>
      </c>
      <c r="C56" s="272" t="s">
        <v>999</v>
      </c>
    </row>
    <row r="57" spans="1:3">
      <c r="A57" s="7">
        <v>55</v>
      </c>
      <c r="B57" s="272" t="s">
        <v>644</v>
      </c>
      <c r="C57" s="272" t="s">
        <v>1000</v>
      </c>
    </row>
    <row r="58" spans="1:3">
      <c r="A58" s="7">
        <v>56</v>
      </c>
      <c r="B58" s="272" t="s">
        <v>645</v>
      </c>
      <c r="C58" s="272" t="s">
        <v>1001</v>
      </c>
    </row>
    <row r="59" spans="1:3">
      <c r="A59" s="7">
        <v>57</v>
      </c>
      <c r="B59" s="272" t="s">
        <v>646</v>
      </c>
      <c r="C59" s="272" t="s">
        <v>1002</v>
      </c>
    </row>
    <row r="60" spans="1:3">
      <c r="A60" s="7">
        <v>58</v>
      </c>
      <c r="B60" s="272" t="s">
        <v>647</v>
      </c>
      <c r="C60" s="272" t="s">
        <v>1003</v>
      </c>
    </row>
    <row r="61" spans="1:3">
      <c r="A61" s="7">
        <v>59</v>
      </c>
      <c r="B61" s="272" t="s">
        <v>648</v>
      </c>
      <c r="C61" s="272" t="s">
        <v>1004</v>
      </c>
    </row>
    <row r="62" spans="1:3">
      <c r="A62" s="7">
        <v>60</v>
      </c>
      <c r="B62" s="272" t="s">
        <v>649</v>
      </c>
      <c r="C62" s="272" t="s">
        <v>1005</v>
      </c>
    </row>
    <row r="63" spans="1:3">
      <c r="A63" s="7">
        <v>61</v>
      </c>
      <c r="B63" s="272" t="s">
        <v>650</v>
      </c>
      <c r="C63" s="272" t="s">
        <v>1006</v>
      </c>
    </row>
    <row r="64" spans="1:3">
      <c r="A64" s="7">
        <v>62</v>
      </c>
      <c r="B64" s="272" t="s">
        <v>651</v>
      </c>
      <c r="C64" s="272" t="s">
        <v>1007</v>
      </c>
    </row>
    <row r="65" spans="1:3">
      <c r="A65" s="7">
        <v>63</v>
      </c>
      <c r="B65" s="286" t="s">
        <v>763</v>
      </c>
      <c r="C65" s="286" t="s">
        <v>764</v>
      </c>
    </row>
    <row r="66" spans="1:3">
      <c r="A66" s="7">
        <v>64</v>
      </c>
      <c r="B66" s="286" t="s">
        <v>765</v>
      </c>
      <c r="C66" s="286" t="s">
        <v>766</v>
      </c>
    </row>
  </sheetData>
  <mergeCells count="1">
    <mergeCell ref="A1:D1"/>
  </mergeCells>
  <printOptions horizontalCentered="1"/>
  <pageMargins left="0.70866141732283472" right="0.70866141732283472" top="0.23622047244094491" bottom="0" header="0.31496062992125984" footer="0.31496062992125984"/>
  <pageSetup paperSize="9" scale="71"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R58"/>
  <sheetViews>
    <sheetView topLeftCell="A40" zoomScaleSheetLayoutView="90" workbookViewId="0">
      <selection activeCell="I55" sqref="I55:K58"/>
    </sheetView>
  </sheetViews>
  <sheetFormatPr defaultColWidth="9.140625" defaultRowHeight="12.75"/>
  <cols>
    <col min="1" max="1" width="6.7109375" style="309" customWidth="1"/>
    <col min="2" max="2" width="18.7109375" style="309" customWidth="1"/>
    <col min="3" max="3" width="12" style="309" customWidth="1"/>
    <col min="4" max="4" width="10.42578125" style="309" customWidth="1"/>
    <col min="5" max="5" width="10.140625" style="309" customWidth="1"/>
    <col min="6" max="6" width="13" style="309" customWidth="1"/>
    <col min="7" max="7" width="12" style="309" customWidth="1"/>
    <col min="8" max="8" width="12.42578125" style="309" customWidth="1"/>
    <col min="9" max="9" width="12.140625" style="309" customWidth="1"/>
    <col min="10" max="10" width="11.7109375" style="309" customWidth="1"/>
    <col min="11" max="11" width="12" style="309" customWidth="1"/>
    <col min="12" max="12" width="14.140625" style="309" customWidth="1"/>
    <col min="13" max="13" width="10.28515625" style="309" customWidth="1"/>
    <col min="14" max="15" width="9.140625" style="309"/>
    <col min="16" max="16" width="10.42578125" style="309" customWidth="1"/>
    <col min="17" max="16384" width="9.140625" style="309"/>
  </cols>
  <sheetData>
    <row r="1" spans="1:18" customFormat="1" ht="15">
      <c r="D1" s="29"/>
      <c r="E1" s="29"/>
      <c r="F1" s="29"/>
      <c r="G1" s="29"/>
      <c r="H1" s="29"/>
      <c r="I1" s="29"/>
      <c r="J1" s="29"/>
      <c r="K1" s="29"/>
      <c r="L1" s="744" t="s">
        <v>66</v>
      </c>
      <c r="M1" s="744"/>
      <c r="N1" s="35"/>
      <c r="O1" s="35"/>
    </row>
    <row r="2" spans="1:18" customFormat="1" ht="15">
      <c r="A2" s="732" t="s">
        <v>0</v>
      </c>
      <c r="B2" s="732"/>
      <c r="C2" s="732"/>
      <c r="D2" s="732"/>
      <c r="E2" s="732"/>
      <c r="F2" s="732"/>
      <c r="G2" s="732"/>
      <c r="H2" s="732"/>
      <c r="I2" s="732"/>
      <c r="J2" s="732"/>
      <c r="K2" s="732"/>
      <c r="L2" s="732"/>
      <c r="M2" s="37"/>
      <c r="N2" s="37"/>
      <c r="O2" s="37"/>
    </row>
    <row r="3" spans="1:18" customFormat="1" ht="20.25">
      <c r="A3" s="668" t="s">
        <v>652</v>
      </c>
      <c r="B3" s="668"/>
      <c r="C3" s="668"/>
      <c r="D3" s="668"/>
      <c r="E3" s="668"/>
      <c r="F3" s="668"/>
      <c r="G3" s="668"/>
      <c r="H3" s="668"/>
      <c r="I3" s="668"/>
      <c r="J3" s="668"/>
      <c r="K3" s="668"/>
      <c r="L3" s="668"/>
      <c r="M3" s="36"/>
      <c r="N3" s="36"/>
      <c r="O3" s="36"/>
    </row>
    <row r="4" spans="1:18" customFormat="1" ht="10.5" customHeight="1"/>
    <row r="5" spans="1:18" ht="19.5" customHeight="1">
      <c r="A5" s="737" t="s">
        <v>740</v>
      </c>
      <c r="B5" s="737"/>
      <c r="C5" s="737"/>
      <c r="D5" s="737"/>
      <c r="E5" s="737"/>
      <c r="F5" s="737"/>
      <c r="G5" s="737"/>
      <c r="H5" s="737"/>
      <c r="I5" s="737"/>
      <c r="J5" s="737"/>
      <c r="K5" s="737"/>
      <c r="L5" s="737"/>
    </row>
    <row r="6" spans="1:18">
      <c r="A6" s="21"/>
      <c r="B6" s="21"/>
      <c r="C6" s="21"/>
      <c r="D6" s="21"/>
      <c r="E6" s="21"/>
      <c r="F6" s="21"/>
      <c r="G6" s="21"/>
      <c r="H6" s="21"/>
      <c r="I6" s="21"/>
      <c r="J6" s="21"/>
      <c r="K6" s="21"/>
      <c r="L6" s="21"/>
    </row>
    <row r="7" spans="1:18">
      <c r="A7" s="670" t="s">
        <v>836</v>
      </c>
      <c r="B7" s="670"/>
      <c r="F7" s="745" t="s">
        <v>15</v>
      </c>
      <c r="G7" s="745"/>
      <c r="H7" s="745"/>
      <c r="I7" s="745"/>
      <c r="J7" s="745"/>
      <c r="K7" s="745"/>
      <c r="L7" s="745"/>
    </row>
    <row r="8" spans="1:18">
      <c r="A8" s="13"/>
      <c r="F8" s="310"/>
      <c r="G8" s="91"/>
      <c r="H8" s="91"/>
      <c r="I8" s="746" t="s">
        <v>1013</v>
      </c>
      <c r="J8" s="746"/>
      <c r="K8" s="746"/>
      <c r="L8" s="746"/>
    </row>
    <row r="9" spans="1:18" s="13" customFormat="1">
      <c r="A9" s="658" t="s">
        <v>2</v>
      </c>
      <c r="B9" s="658" t="s">
        <v>3</v>
      </c>
      <c r="C9" s="644" t="s">
        <v>16</v>
      </c>
      <c r="D9" s="645"/>
      <c r="E9" s="645"/>
      <c r="F9" s="645"/>
      <c r="G9" s="645"/>
      <c r="H9" s="644" t="s">
        <v>36</v>
      </c>
      <c r="I9" s="645"/>
      <c r="J9" s="645"/>
      <c r="K9" s="645"/>
      <c r="L9" s="645"/>
      <c r="Q9" s="25"/>
      <c r="R9" s="26"/>
    </row>
    <row r="10" spans="1:18" s="13" customFormat="1" ht="77.45" customHeight="1">
      <c r="A10" s="658"/>
      <c r="B10" s="658"/>
      <c r="C10" s="300" t="s">
        <v>665</v>
      </c>
      <c r="D10" s="300" t="s">
        <v>666</v>
      </c>
      <c r="E10" s="300" t="s">
        <v>64</v>
      </c>
      <c r="F10" s="300" t="s">
        <v>65</v>
      </c>
      <c r="G10" s="300" t="s">
        <v>737</v>
      </c>
      <c r="H10" s="300" t="s">
        <v>665</v>
      </c>
      <c r="I10" s="300" t="s">
        <v>666</v>
      </c>
      <c r="J10" s="300" t="s">
        <v>64</v>
      </c>
      <c r="K10" s="300" t="s">
        <v>65</v>
      </c>
      <c r="L10" s="300" t="s">
        <v>738</v>
      </c>
    </row>
    <row r="11" spans="1:18" s="13" customFormat="1">
      <c r="A11" s="300">
        <v>1</v>
      </c>
      <c r="B11" s="300">
        <v>2</v>
      </c>
      <c r="C11" s="300">
        <v>3</v>
      </c>
      <c r="D11" s="300">
        <v>4</v>
      </c>
      <c r="E11" s="300">
        <v>5</v>
      </c>
      <c r="F11" s="300">
        <v>6</v>
      </c>
      <c r="G11" s="300">
        <v>7</v>
      </c>
      <c r="H11" s="300">
        <v>8</v>
      </c>
      <c r="I11" s="300">
        <v>9</v>
      </c>
      <c r="J11" s="300">
        <v>10</v>
      </c>
      <c r="K11" s="300">
        <v>11</v>
      </c>
      <c r="L11" s="300">
        <v>12</v>
      </c>
    </row>
    <row r="12" spans="1:18" s="13" customFormat="1">
      <c r="A12" s="450">
        <v>1</v>
      </c>
      <c r="B12" s="443" t="s">
        <v>792</v>
      </c>
      <c r="C12" s="370">
        <v>5706.2699999999995</v>
      </c>
      <c r="D12" s="333">
        <v>198.66</v>
      </c>
      <c r="E12" s="370">
        <v>5090.0631279039117</v>
      </c>
      <c r="F12" s="445">
        <v>4792.7865496330114</v>
      </c>
      <c r="G12" s="370">
        <f>D12+E12-F12</f>
        <v>495.9365782709001</v>
      </c>
      <c r="H12" s="301"/>
      <c r="I12" s="301"/>
      <c r="J12" s="629">
        <f>C12+D12</f>
        <v>5904.9299999999994</v>
      </c>
      <c r="K12" s="301"/>
      <c r="L12" s="300"/>
      <c r="M12" s="422"/>
      <c r="P12" s="422"/>
    </row>
    <row r="13" spans="1:18" s="13" customFormat="1">
      <c r="A13" s="450">
        <v>2</v>
      </c>
      <c r="B13" s="443" t="s">
        <v>793</v>
      </c>
      <c r="C13" s="370">
        <v>3641.88</v>
      </c>
      <c r="D13" s="333">
        <v>126.79</v>
      </c>
      <c r="E13" s="370">
        <v>3248.5994289315008</v>
      </c>
      <c r="F13" s="445">
        <v>3058.8704416599326</v>
      </c>
      <c r="G13" s="370">
        <f t="shared" ref="G13:G50" si="0">D13+E13-F13</f>
        <v>316.51898727156822</v>
      </c>
      <c r="H13" s="434"/>
      <c r="I13" s="434"/>
      <c r="J13" s="629">
        <f t="shared" ref="J13:J49" si="1">C13+D13</f>
        <v>3768.67</v>
      </c>
      <c r="K13" s="301"/>
      <c r="L13" s="300"/>
      <c r="M13" s="422"/>
      <c r="P13" s="422"/>
    </row>
    <row r="14" spans="1:18" s="13" customFormat="1">
      <c r="A14" s="450">
        <v>3</v>
      </c>
      <c r="B14" s="443" t="s">
        <v>794</v>
      </c>
      <c r="C14" s="370">
        <v>3244.18</v>
      </c>
      <c r="D14" s="333">
        <v>112.95</v>
      </c>
      <c r="E14" s="370">
        <v>2893.8397040441787</v>
      </c>
      <c r="F14" s="445">
        <v>2724.829861991986</v>
      </c>
      <c r="G14" s="370">
        <f t="shared" si="0"/>
        <v>281.95984205219247</v>
      </c>
      <c r="H14" s="434"/>
      <c r="I14" s="434"/>
      <c r="J14" s="629">
        <f t="shared" si="1"/>
        <v>3357.1299999999997</v>
      </c>
      <c r="K14" s="301"/>
      <c r="L14" s="300"/>
      <c r="M14" s="422"/>
      <c r="P14" s="422"/>
    </row>
    <row r="15" spans="1:18" s="13" customFormat="1">
      <c r="A15" s="450">
        <v>4</v>
      </c>
      <c r="B15" s="443" t="s">
        <v>795</v>
      </c>
      <c r="C15" s="370">
        <v>2719.35</v>
      </c>
      <c r="D15" s="333">
        <v>94.67</v>
      </c>
      <c r="E15" s="370">
        <v>2425.6996683594862</v>
      </c>
      <c r="F15" s="445">
        <v>2284.0307579348491</v>
      </c>
      <c r="G15" s="370">
        <f t="shared" si="0"/>
        <v>236.33891042463711</v>
      </c>
      <c r="H15" s="434"/>
      <c r="I15" s="434"/>
      <c r="J15" s="629">
        <f t="shared" si="1"/>
        <v>2814.02</v>
      </c>
      <c r="K15" s="301"/>
      <c r="L15" s="300"/>
      <c r="M15" s="422"/>
      <c r="P15" s="422"/>
    </row>
    <row r="16" spans="1:18" s="13" customFormat="1">
      <c r="A16" s="450">
        <v>5</v>
      </c>
      <c r="B16" s="443" t="s">
        <v>796</v>
      </c>
      <c r="C16" s="370">
        <v>4303.57</v>
      </c>
      <c r="D16" s="333">
        <v>149.83000000000001</v>
      </c>
      <c r="E16" s="370">
        <v>3838.8340333329234</v>
      </c>
      <c r="F16" s="445">
        <v>3614.6333864444759</v>
      </c>
      <c r="G16" s="370">
        <f t="shared" si="0"/>
        <v>374.03064688844734</v>
      </c>
      <c r="H16" s="434"/>
      <c r="I16" s="434"/>
      <c r="J16" s="629">
        <f t="shared" si="1"/>
        <v>4453.3999999999996</v>
      </c>
      <c r="K16" s="301"/>
      <c r="L16" s="300"/>
      <c r="M16" s="422"/>
      <c r="P16" s="422"/>
    </row>
    <row r="17" spans="1:16" s="13" customFormat="1">
      <c r="A17" s="450">
        <v>6</v>
      </c>
      <c r="B17" s="443" t="s">
        <v>797</v>
      </c>
      <c r="C17" s="370">
        <v>2751.8100000000004</v>
      </c>
      <c r="D17" s="333">
        <v>95.8</v>
      </c>
      <c r="E17" s="370">
        <v>2454.653665923649</v>
      </c>
      <c r="F17" s="445">
        <v>2311.293745956134</v>
      </c>
      <c r="G17" s="370">
        <f t="shared" si="0"/>
        <v>239.15991996751518</v>
      </c>
      <c r="H17" s="434"/>
      <c r="I17" s="434"/>
      <c r="J17" s="629">
        <f t="shared" si="1"/>
        <v>2847.6100000000006</v>
      </c>
      <c r="K17" s="301"/>
      <c r="L17" s="300"/>
      <c r="M17" s="422"/>
      <c r="P17" s="422"/>
    </row>
    <row r="18" spans="1:16" s="13" customFormat="1">
      <c r="A18" s="450">
        <v>7</v>
      </c>
      <c r="B18" s="443" t="s">
        <v>798</v>
      </c>
      <c r="C18" s="370">
        <v>5154.46</v>
      </c>
      <c r="D18" s="333">
        <v>179.45</v>
      </c>
      <c r="E18" s="370">
        <v>4597.8391674628456</v>
      </c>
      <c r="F18" s="445">
        <v>4329.3101019488504</v>
      </c>
      <c r="G18" s="370">
        <f t="shared" si="0"/>
        <v>447.97906551399501</v>
      </c>
      <c r="H18" s="434"/>
      <c r="I18" s="434"/>
      <c r="J18" s="629">
        <f t="shared" si="1"/>
        <v>5333.91</v>
      </c>
      <c r="K18" s="301"/>
      <c r="L18" s="300"/>
      <c r="M18" s="422"/>
      <c r="P18" s="422"/>
    </row>
    <row r="19" spans="1:16" s="13" customFormat="1">
      <c r="A19" s="450">
        <v>8</v>
      </c>
      <c r="B19" s="443" t="s">
        <v>799</v>
      </c>
      <c r="C19" s="370">
        <v>1317.2199999999998</v>
      </c>
      <c r="D19" s="333">
        <v>45.86</v>
      </c>
      <c r="E19" s="370">
        <v>1174.973657453985</v>
      </c>
      <c r="F19" s="445">
        <v>1106.3512966562312</v>
      </c>
      <c r="G19" s="370">
        <f t="shared" si="0"/>
        <v>114.4823607977537</v>
      </c>
      <c r="H19" s="434"/>
      <c r="I19" s="434"/>
      <c r="J19" s="629">
        <f t="shared" si="1"/>
        <v>1363.0799999999997</v>
      </c>
      <c r="K19" s="301"/>
      <c r="L19" s="300"/>
      <c r="M19" s="422"/>
      <c r="P19" s="422"/>
    </row>
    <row r="20" spans="1:16" s="13" customFormat="1">
      <c r="A20" s="450">
        <v>9</v>
      </c>
      <c r="B20" s="443" t="s">
        <v>800</v>
      </c>
      <c r="C20" s="370">
        <v>997.96</v>
      </c>
      <c r="D20" s="333">
        <v>34.74</v>
      </c>
      <c r="E20" s="370">
        <v>890.19915094363728</v>
      </c>
      <c r="F20" s="445">
        <v>838.20856636297754</v>
      </c>
      <c r="G20" s="370">
        <f t="shared" si="0"/>
        <v>86.730584580659752</v>
      </c>
      <c r="H20" s="434"/>
      <c r="I20" s="434"/>
      <c r="J20" s="629">
        <f t="shared" si="1"/>
        <v>1032.7</v>
      </c>
      <c r="K20" s="301"/>
      <c r="L20" s="300"/>
      <c r="M20" s="422"/>
      <c r="P20" s="422"/>
    </row>
    <row r="21" spans="1:16" s="13" customFormat="1">
      <c r="A21" s="450">
        <v>10</v>
      </c>
      <c r="B21" s="443" t="s">
        <v>801</v>
      </c>
      <c r="C21" s="370">
        <v>2590.64</v>
      </c>
      <c r="D21" s="333">
        <v>90.19</v>
      </c>
      <c r="E21" s="370">
        <v>2310.8808426583719</v>
      </c>
      <c r="F21" s="445">
        <v>2175.9177326860695</v>
      </c>
      <c r="G21" s="370">
        <f t="shared" si="0"/>
        <v>225.15310997230245</v>
      </c>
      <c r="H21" s="434"/>
      <c r="I21" s="434"/>
      <c r="J21" s="629">
        <f t="shared" si="1"/>
        <v>2680.83</v>
      </c>
      <c r="K21" s="301"/>
      <c r="L21" s="300"/>
      <c r="M21" s="422"/>
      <c r="P21" s="422"/>
    </row>
    <row r="22" spans="1:16" s="13" customFormat="1">
      <c r="A22" s="450">
        <v>11</v>
      </c>
      <c r="B22" s="443" t="s">
        <v>802</v>
      </c>
      <c r="C22" s="370">
        <v>4430</v>
      </c>
      <c r="D22" s="333">
        <v>154.22999999999999</v>
      </c>
      <c r="E22" s="370">
        <v>3951.6107294724261</v>
      </c>
      <c r="F22" s="445">
        <v>3720.82354927494</v>
      </c>
      <c r="G22" s="370">
        <f t="shared" si="0"/>
        <v>385.01718019748569</v>
      </c>
      <c r="H22" s="434"/>
      <c r="I22" s="434"/>
      <c r="J22" s="629">
        <f t="shared" si="1"/>
        <v>4584.2299999999996</v>
      </c>
      <c r="K22" s="301"/>
      <c r="L22" s="300"/>
      <c r="M22" s="422"/>
      <c r="P22" s="422"/>
    </row>
    <row r="23" spans="1:16" s="13" customFormat="1">
      <c r="A23" s="450">
        <v>12</v>
      </c>
      <c r="B23" s="443" t="s">
        <v>803</v>
      </c>
      <c r="C23" s="370">
        <v>6810.27</v>
      </c>
      <c r="D23" s="333">
        <v>237.1</v>
      </c>
      <c r="E23" s="370">
        <v>6074.8390070341047</v>
      </c>
      <c r="F23" s="445">
        <v>5720.0482493993622</v>
      </c>
      <c r="G23" s="370">
        <f t="shared" si="0"/>
        <v>591.89075763474284</v>
      </c>
      <c r="H23" s="434"/>
      <c r="I23" s="434"/>
      <c r="J23" s="629">
        <f t="shared" si="1"/>
        <v>7047.3700000000008</v>
      </c>
      <c r="K23" s="301"/>
      <c r="L23" s="300"/>
      <c r="M23" s="422"/>
      <c r="P23" s="422"/>
    </row>
    <row r="24" spans="1:16" s="13" customFormat="1">
      <c r="A24" s="450">
        <v>13</v>
      </c>
      <c r="B24" s="443" t="s">
        <v>804</v>
      </c>
      <c r="C24" s="370">
        <v>4604.09</v>
      </c>
      <c r="D24" s="333">
        <v>160.29</v>
      </c>
      <c r="E24" s="370">
        <v>4106.9075340005729</v>
      </c>
      <c r="F24" s="445">
        <v>3867.0505050592765</v>
      </c>
      <c r="G24" s="370">
        <f t="shared" si="0"/>
        <v>400.14702894129641</v>
      </c>
      <c r="H24" s="434"/>
      <c r="I24" s="434"/>
      <c r="J24" s="629">
        <f t="shared" si="1"/>
        <v>4764.38</v>
      </c>
      <c r="K24" s="301"/>
      <c r="L24" s="300"/>
      <c r="M24" s="422"/>
      <c r="P24" s="422"/>
    </row>
    <row r="25" spans="1:16" s="13" customFormat="1">
      <c r="A25" s="450">
        <v>14</v>
      </c>
      <c r="B25" s="443" t="s">
        <v>805</v>
      </c>
      <c r="C25" s="370">
        <v>3827.9</v>
      </c>
      <c r="D25" s="333">
        <v>133.27000000000001</v>
      </c>
      <c r="E25" s="370">
        <v>3414.5323695829975</v>
      </c>
      <c r="F25" s="445">
        <v>3215.1123479215244</v>
      </c>
      <c r="G25" s="370">
        <f t="shared" si="0"/>
        <v>332.69002166147311</v>
      </c>
      <c r="H25" s="434"/>
      <c r="I25" s="434"/>
      <c r="J25" s="629">
        <f t="shared" si="1"/>
        <v>3961.17</v>
      </c>
      <c r="K25" s="301"/>
      <c r="L25" s="300"/>
      <c r="M25" s="422"/>
      <c r="P25" s="422"/>
    </row>
    <row r="26" spans="1:16" s="13" customFormat="1">
      <c r="A26" s="450">
        <v>15</v>
      </c>
      <c r="B26" s="443" t="s">
        <v>806</v>
      </c>
      <c r="C26" s="370">
        <v>7192.73</v>
      </c>
      <c r="D26" s="333">
        <v>250.41</v>
      </c>
      <c r="E26" s="370">
        <v>6416.0079706403922</v>
      </c>
      <c r="F26" s="445">
        <v>6041.2918133466337</v>
      </c>
      <c r="G26" s="370">
        <f t="shared" si="0"/>
        <v>625.1261572937583</v>
      </c>
      <c r="H26" s="434"/>
      <c r="I26" s="434"/>
      <c r="J26" s="629">
        <f t="shared" si="1"/>
        <v>7443.1399999999994</v>
      </c>
      <c r="K26" s="301"/>
      <c r="L26" s="300"/>
      <c r="M26" s="422"/>
      <c r="P26" s="422"/>
    </row>
    <row r="27" spans="1:16" s="13" customFormat="1">
      <c r="A27" s="450">
        <v>16</v>
      </c>
      <c r="B27" s="443" t="s">
        <v>807</v>
      </c>
      <c r="C27" s="370">
        <v>5235.75</v>
      </c>
      <c r="D27" s="333">
        <v>182.28</v>
      </c>
      <c r="E27" s="370">
        <v>4670.3533083304146</v>
      </c>
      <c r="F27" s="445">
        <v>4397.589176348346</v>
      </c>
      <c r="G27" s="370">
        <f t="shared" si="0"/>
        <v>455.04413198206839</v>
      </c>
      <c r="H27" s="434"/>
      <c r="I27" s="434"/>
      <c r="J27" s="629">
        <f t="shared" si="1"/>
        <v>5418.03</v>
      </c>
      <c r="K27" s="301"/>
      <c r="L27" s="300"/>
      <c r="M27" s="422"/>
      <c r="P27" s="422"/>
    </row>
    <row r="28" spans="1:16" s="13" customFormat="1">
      <c r="A28" s="450">
        <v>17</v>
      </c>
      <c r="B28" s="443" t="s">
        <v>808</v>
      </c>
      <c r="C28" s="370">
        <v>974.18</v>
      </c>
      <c r="D28" s="333">
        <v>33.92</v>
      </c>
      <c r="E28" s="370">
        <v>868.9770370172281</v>
      </c>
      <c r="F28" s="445">
        <v>818.22589431640154</v>
      </c>
      <c r="G28" s="370">
        <f t="shared" si="0"/>
        <v>84.671142700826522</v>
      </c>
      <c r="H28" s="434"/>
      <c r="I28" s="434"/>
      <c r="J28" s="629">
        <f t="shared" si="1"/>
        <v>1008.0999999999999</v>
      </c>
      <c r="K28" s="301"/>
      <c r="L28" s="300"/>
      <c r="M28" s="422"/>
      <c r="P28" s="422"/>
    </row>
    <row r="29" spans="1:16" s="13" customFormat="1">
      <c r="A29" s="450">
        <v>18</v>
      </c>
      <c r="B29" s="443" t="s">
        <v>809</v>
      </c>
      <c r="C29" s="370">
        <v>3908.29</v>
      </c>
      <c r="D29" s="333">
        <v>136.07</v>
      </c>
      <c r="E29" s="370">
        <v>3486.2354032540575</v>
      </c>
      <c r="F29" s="445">
        <v>3282.6276864764823</v>
      </c>
      <c r="G29" s="370">
        <f t="shared" si="0"/>
        <v>339.67771677757537</v>
      </c>
      <c r="H29" s="434"/>
      <c r="I29" s="434"/>
      <c r="J29" s="629">
        <f t="shared" si="1"/>
        <v>4044.36</v>
      </c>
      <c r="K29" s="301"/>
      <c r="L29" s="300"/>
      <c r="M29" s="422"/>
      <c r="P29" s="422"/>
    </row>
    <row r="30" spans="1:16" s="13" customFormat="1" ht="15.75" customHeight="1">
      <c r="A30" s="450">
        <v>19</v>
      </c>
      <c r="B30" s="443" t="s">
        <v>810</v>
      </c>
      <c r="C30" s="370">
        <v>7866.41</v>
      </c>
      <c r="D30" s="333">
        <v>273.87</v>
      </c>
      <c r="E30" s="370">
        <v>7016.9265116157003</v>
      </c>
      <c r="F30" s="445">
        <v>6607.1147173540276</v>
      </c>
      <c r="G30" s="370">
        <f t="shared" si="0"/>
        <v>683.68179426167262</v>
      </c>
      <c r="H30" s="434"/>
      <c r="I30" s="434"/>
      <c r="J30" s="629">
        <f t="shared" si="1"/>
        <v>8140.28</v>
      </c>
      <c r="K30" s="301"/>
      <c r="L30" s="300"/>
      <c r="M30" s="422"/>
      <c r="P30" s="422"/>
    </row>
    <row r="31" spans="1:16" s="13" customFormat="1" ht="13.5" customHeight="1">
      <c r="A31" s="450">
        <v>20</v>
      </c>
      <c r="B31" s="443" t="s">
        <v>811</v>
      </c>
      <c r="C31" s="370">
        <v>5361.47</v>
      </c>
      <c r="D31" s="333">
        <v>186.66</v>
      </c>
      <c r="E31" s="370">
        <v>4782.4893069513228</v>
      </c>
      <c r="F31" s="445">
        <v>4503.176060521484</v>
      </c>
      <c r="G31" s="370">
        <f t="shared" si="0"/>
        <v>465.97324642983858</v>
      </c>
      <c r="H31" s="434"/>
      <c r="I31" s="434"/>
      <c r="J31" s="629">
        <f t="shared" si="1"/>
        <v>5548.13</v>
      </c>
      <c r="K31" s="301"/>
      <c r="L31" s="300"/>
      <c r="M31" s="422"/>
      <c r="P31" s="422"/>
    </row>
    <row r="32" spans="1:16" s="13" customFormat="1" ht="14.25" customHeight="1">
      <c r="A32" s="450">
        <v>21</v>
      </c>
      <c r="B32" s="443" t="s">
        <v>812</v>
      </c>
      <c r="C32" s="370">
        <v>5118.8999999999996</v>
      </c>
      <c r="D32" s="333">
        <v>178.21</v>
      </c>
      <c r="E32" s="370">
        <v>4566.1243187646896</v>
      </c>
      <c r="F32" s="445">
        <v>4299.4475056618048</v>
      </c>
      <c r="G32" s="370">
        <f t="shared" si="0"/>
        <v>444.88681310288484</v>
      </c>
      <c r="H32" s="434"/>
      <c r="I32" s="434"/>
      <c r="J32" s="629">
        <f t="shared" si="1"/>
        <v>5297.11</v>
      </c>
      <c r="K32" s="301"/>
      <c r="L32" s="300"/>
      <c r="M32" s="422"/>
      <c r="P32" s="422"/>
    </row>
    <row r="33" spans="1:16" s="13" customFormat="1" ht="13.15" customHeight="1">
      <c r="A33" s="450">
        <v>22</v>
      </c>
      <c r="B33" s="443" t="s">
        <v>813</v>
      </c>
      <c r="C33" s="370">
        <v>6548.4</v>
      </c>
      <c r="D33" s="333">
        <v>227.98</v>
      </c>
      <c r="E33" s="370">
        <v>5841.2527811955943</v>
      </c>
      <c r="F33" s="445">
        <v>5500.1042343161207</v>
      </c>
      <c r="G33" s="370">
        <f t="shared" si="0"/>
        <v>569.12854687947311</v>
      </c>
      <c r="H33" s="434"/>
      <c r="I33" s="434"/>
      <c r="J33" s="629">
        <f t="shared" si="1"/>
        <v>6776.3799999999992</v>
      </c>
      <c r="K33" s="301"/>
      <c r="L33" s="300"/>
      <c r="M33" s="422"/>
      <c r="P33" s="422"/>
    </row>
    <row r="34" spans="1:16" s="13" customFormat="1" ht="13.15" customHeight="1">
      <c r="A34" s="450">
        <v>23</v>
      </c>
      <c r="B34" s="443" t="s">
        <v>814</v>
      </c>
      <c r="C34" s="370">
        <v>6217.05</v>
      </c>
      <c r="D34" s="333">
        <v>216.45</v>
      </c>
      <c r="E34" s="370">
        <v>5545.6815890666048</v>
      </c>
      <c r="F34" s="445">
        <v>5221.7953806736359</v>
      </c>
      <c r="G34" s="370">
        <f t="shared" si="0"/>
        <v>540.33620839296873</v>
      </c>
      <c r="H34" s="434"/>
      <c r="I34" s="434"/>
      <c r="J34" s="629">
        <f t="shared" si="1"/>
        <v>6433.5</v>
      </c>
      <c r="K34" s="301"/>
      <c r="L34" s="300"/>
      <c r="M34" s="422"/>
      <c r="P34" s="422"/>
    </row>
    <row r="35" spans="1:16" s="13" customFormat="1">
      <c r="A35" s="450">
        <v>24</v>
      </c>
      <c r="B35" s="443" t="s">
        <v>815</v>
      </c>
      <c r="C35" s="370">
        <v>3158.74</v>
      </c>
      <c r="D35" s="333">
        <v>109.97</v>
      </c>
      <c r="E35" s="370">
        <v>2817.6316386741164</v>
      </c>
      <c r="F35" s="445">
        <v>2653.0726005393963</v>
      </c>
      <c r="G35" s="370">
        <f t="shared" si="0"/>
        <v>274.52903813471994</v>
      </c>
      <c r="H35" s="434"/>
      <c r="I35" s="434"/>
      <c r="J35" s="629">
        <f t="shared" si="1"/>
        <v>3268.7099999999996</v>
      </c>
      <c r="K35" s="301"/>
      <c r="L35" s="300"/>
      <c r="M35" s="422"/>
      <c r="P35" s="422"/>
    </row>
    <row r="36" spans="1:16" s="13" customFormat="1">
      <c r="A36" s="450">
        <v>25</v>
      </c>
      <c r="B36" s="443" t="s">
        <v>816</v>
      </c>
      <c r="C36" s="370">
        <v>2062.14</v>
      </c>
      <c r="D36" s="333">
        <v>71.790000000000006</v>
      </c>
      <c r="E36" s="370">
        <v>1839.4517930140523</v>
      </c>
      <c r="F36" s="445">
        <v>1732.0217039992876</v>
      </c>
      <c r="G36" s="370">
        <f t="shared" si="0"/>
        <v>179.22008901476465</v>
      </c>
      <c r="H36" s="434"/>
      <c r="I36" s="434"/>
      <c r="J36" s="629">
        <f t="shared" si="1"/>
        <v>2133.9299999999998</v>
      </c>
      <c r="K36" s="301"/>
      <c r="L36" s="300"/>
      <c r="M36" s="422"/>
      <c r="P36" s="422"/>
    </row>
    <row r="37" spans="1:16" s="13" customFormat="1">
      <c r="A37" s="450">
        <v>26</v>
      </c>
      <c r="B37" s="443" t="s">
        <v>817</v>
      </c>
      <c r="C37" s="370">
        <v>2421.23</v>
      </c>
      <c r="D37" s="333">
        <v>84.29</v>
      </c>
      <c r="E37" s="370">
        <v>2159.7737583371381</v>
      </c>
      <c r="F37" s="445">
        <v>2033.6358035447888</v>
      </c>
      <c r="G37" s="370">
        <f t="shared" si="0"/>
        <v>210.42795479234928</v>
      </c>
      <c r="H37" s="434"/>
      <c r="I37" s="434"/>
      <c r="J37" s="629">
        <f t="shared" si="1"/>
        <v>2505.52</v>
      </c>
      <c r="K37" s="301"/>
      <c r="L37" s="300"/>
      <c r="M37" s="422"/>
      <c r="P37" s="422"/>
    </row>
    <row r="38" spans="1:16" s="13" customFormat="1">
      <c r="A38" s="450">
        <v>27</v>
      </c>
      <c r="B38" s="443" t="s">
        <v>818</v>
      </c>
      <c r="C38" s="370">
        <v>3456.97</v>
      </c>
      <c r="D38" s="333">
        <v>120.35</v>
      </c>
      <c r="E38" s="370">
        <v>3083.6642958909306</v>
      </c>
      <c r="F38" s="445">
        <v>2903.5680677335213</v>
      </c>
      <c r="G38" s="370">
        <f t="shared" si="0"/>
        <v>300.44622815740922</v>
      </c>
      <c r="H38" s="434"/>
      <c r="I38" s="434"/>
      <c r="J38" s="629">
        <f t="shared" si="1"/>
        <v>3577.3199999999997</v>
      </c>
      <c r="K38" s="301"/>
      <c r="L38" s="300"/>
      <c r="M38" s="422"/>
      <c r="P38" s="422"/>
    </row>
    <row r="39" spans="1:16" s="13" customFormat="1">
      <c r="A39" s="450">
        <v>28</v>
      </c>
      <c r="B39" s="443" t="s">
        <v>819</v>
      </c>
      <c r="C39" s="370">
        <v>4090.9</v>
      </c>
      <c r="D39" s="333">
        <v>142.41999999999999</v>
      </c>
      <c r="E39" s="370">
        <v>3649.1363377494722</v>
      </c>
      <c r="F39" s="445">
        <v>3436.0146658033545</v>
      </c>
      <c r="G39" s="370">
        <f t="shared" si="0"/>
        <v>355.54167194611773</v>
      </c>
      <c r="H39" s="434"/>
      <c r="I39" s="434"/>
      <c r="J39" s="629">
        <f t="shared" si="1"/>
        <v>4233.32</v>
      </c>
      <c r="K39" s="301"/>
      <c r="L39" s="300"/>
      <c r="M39" s="422"/>
      <c r="P39" s="422"/>
    </row>
    <row r="40" spans="1:16" s="13" customFormat="1">
      <c r="A40" s="450">
        <v>29</v>
      </c>
      <c r="B40" s="443" t="s">
        <v>820</v>
      </c>
      <c r="C40" s="370">
        <v>2932.9900000000002</v>
      </c>
      <c r="D40" s="333">
        <v>102.11</v>
      </c>
      <c r="E40" s="370">
        <v>2616.2650600136208</v>
      </c>
      <c r="F40" s="445">
        <v>2463.4664983166385</v>
      </c>
      <c r="G40" s="370">
        <f t="shared" si="0"/>
        <v>254.90856169698236</v>
      </c>
      <c r="H40" s="434"/>
      <c r="I40" s="434"/>
      <c r="J40" s="629">
        <f t="shared" si="1"/>
        <v>3035.1000000000004</v>
      </c>
      <c r="K40" s="301"/>
      <c r="L40" s="300"/>
      <c r="M40" s="422"/>
      <c r="P40" s="422"/>
    </row>
    <row r="41" spans="1:16" s="13" customFormat="1">
      <c r="A41" s="450">
        <v>30</v>
      </c>
      <c r="B41" s="443" t="s">
        <v>821</v>
      </c>
      <c r="C41" s="370">
        <v>2013.7299999999998</v>
      </c>
      <c r="D41" s="333">
        <v>70.11</v>
      </c>
      <c r="E41" s="370">
        <v>1796.2652648912797</v>
      </c>
      <c r="F41" s="445">
        <v>1691.3574124353026</v>
      </c>
      <c r="G41" s="370">
        <f t="shared" si="0"/>
        <v>175.01785245597694</v>
      </c>
      <c r="H41" s="434"/>
      <c r="I41" s="434"/>
      <c r="J41" s="629">
        <f t="shared" si="1"/>
        <v>2083.8399999999997</v>
      </c>
      <c r="K41" s="301"/>
      <c r="L41" s="300"/>
      <c r="M41" s="422"/>
      <c r="P41" s="422"/>
    </row>
    <row r="42" spans="1:16" s="13" customFormat="1">
      <c r="A42" s="450">
        <v>31</v>
      </c>
      <c r="B42" s="443" t="s">
        <v>822</v>
      </c>
      <c r="C42" s="370">
        <v>891.37</v>
      </c>
      <c r="D42" s="333">
        <v>31.03</v>
      </c>
      <c r="E42" s="370">
        <v>795.11526640746854</v>
      </c>
      <c r="F42" s="445">
        <v>748.67789622382907</v>
      </c>
      <c r="G42" s="370">
        <f t="shared" si="0"/>
        <v>77.467370183639446</v>
      </c>
      <c r="H42" s="434"/>
      <c r="I42" s="434"/>
      <c r="J42" s="629">
        <f t="shared" si="1"/>
        <v>922.4</v>
      </c>
      <c r="K42" s="301"/>
      <c r="L42" s="300"/>
      <c r="M42" s="422"/>
      <c r="P42" s="422"/>
    </row>
    <row r="43" spans="1:16" s="13" customFormat="1">
      <c r="A43" s="450">
        <v>32</v>
      </c>
      <c r="B43" s="443" t="s">
        <v>823</v>
      </c>
      <c r="C43" s="370">
        <v>872.51</v>
      </c>
      <c r="D43" s="333">
        <v>30.38</v>
      </c>
      <c r="E43" s="370">
        <v>778.2869355978761</v>
      </c>
      <c r="F43" s="445">
        <v>732.83239577908239</v>
      </c>
      <c r="G43" s="370">
        <f t="shared" si="0"/>
        <v>75.834539818793701</v>
      </c>
      <c r="H43" s="434"/>
      <c r="I43" s="434"/>
      <c r="J43" s="629">
        <f t="shared" si="1"/>
        <v>902.89</v>
      </c>
      <c r="K43" s="301"/>
      <c r="L43" s="300"/>
      <c r="M43" s="422"/>
      <c r="P43" s="422"/>
    </row>
    <row r="44" spans="1:16" s="13" customFormat="1">
      <c r="A44" s="436">
        <v>33</v>
      </c>
      <c r="B44" s="330" t="s">
        <v>824</v>
      </c>
      <c r="C44" s="370">
        <v>2869.8599999999997</v>
      </c>
      <c r="D44" s="333">
        <v>99.91</v>
      </c>
      <c r="E44" s="370">
        <v>2559.9484126196712</v>
      </c>
      <c r="F44" s="445">
        <v>2410.438930019799</v>
      </c>
      <c r="G44" s="370">
        <f t="shared" si="0"/>
        <v>249.41948259987203</v>
      </c>
      <c r="H44" s="434"/>
      <c r="I44" s="434"/>
      <c r="J44" s="629">
        <f t="shared" si="1"/>
        <v>2969.7699999999995</v>
      </c>
      <c r="K44" s="301"/>
      <c r="L44" s="300"/>
      <c r="M44" s="422"/>
      <c r="P44" s="422"/>
    </row>
    <row r="45" spans="1:16" s="13" customFormat="1">
      <c r="A45" s="436">
        <v>34</v>
      </c>
      <c r="B45" s="330" t="s">
        <v>825</v>
      </c>
      <c r="C45" s="370">
        <v>2369.16</v>
      </c>
      <c r="D45" s="333">
        <v>82.48</v>
      </c>
      <c r="E45" s="370">
        <v>2113.3245815256605</v>
      </c>
      <c r="F45" s="445">
        <v>1989.8994128027648</v>
      </c>
      <c r="G45" s="370">
        <f t="shared" si="0"/>
        <v>205.90516872289572</v>
      </c>
      <c r="H45" s="434"/>
      <c r="I45" s="434"/>
      <c r="J45" s="629">
        <f t="shared" si="1"/>
        <v>2451.64</v>
      </c>
      <c r="K45" s="301"/>
      <c r="L45" s="300"/>
      <c r="M45" s="422"/>
      <c r="P45" s="422"/>
    </row>
    <row r="46" spans="1:16" s="13" customFormat="1">
      <c r="A46" s="436">
        <v>35</v>
      </c>
      <c r="B46" s="330" t="s">
        <v>826</v>
      </c>
      <c r="C46" s="370">
        <v>4212.5</v>
      </c>
      <c r="D46" s="333">
        <v>146.66</v>
      </c>
      <c r="E46" s="370">
        <v>3757.6000613992942</v>
      </c>
      <c r="F46" s="445">
        <v>3538.1437480503264</v>
      </c>
      <c r="G46" s="370">
        <f t="shared" si="0"/>
        <v>366.11631334896765</v>
      </c>
      <c r="H46" s="434"/>
      <c r="I46" s="434"/>
      <c r="J46" s="629">
        <f t="shared" si="1"/>
        <v>4359.16</v>
      </c>
      <c r="K46" s="301"/>
      <c r="L46" s="300"/>
      <c r="M46" s="422"/>
      <c r="P46" s="422"/>
    </row>
    <row r="47" spans="1:16" s="13" customFormat="1">
      <c r="A47" s="436">
        <v>36</v>
      </c>
      <c r="B47" s="330" t="s">
        <v>827</v>
      </c>
      <c r="C47" s="370">
        <v>1863.4099999999999</v>
      </c>
      <c r="D47" s="333">
        <v>64.87</v>
      </c>
      <c r="E47" s="370">
        <v>1662.1873590126006</v>
      </c>
      <c r="F47" s="445">
        <v>1565.1101012034437</v>
      </c>
      <c r="G47" s="370">
        <f t="shared" si="0"/>
        <v>161.94725780915678</v>
      </c>
      <c r="H47" s="434"/>
      <c r="I47" s="434"/>
      <c r="J47" s="629">
        <f t="shared" si="1"/>
        <v>1928.2799999999997</v>
      </c>
      <c r="K47" s="301"/>
      <c r="L47" s="300"/>
      <c r="M47" s="422"/>
      <c r="P47" s="422"/>
    </row>
    <row r="48" spans="1:16" s="13" customFormat="1">
      <c r="A48" s="436">
        <v>37</v>
      </c>
      <c r="B48" s="330" t="s">
        <v>828</v>
      </c>
      <c r="C48" s="370">
        <v>2600.7800000000002</v>
      </c>
      <c r="D48" s="333">
        <v>90.57</v>
      </c>
      <c r="E48" s="370">
        <v>2319.9016236461803</v>
      </c>
      <c r="F48" s="445">
        <v>2184.4116701283265</v>
      </c>
      <c r="G48" s="370">
        <f t="shared" si="0"/>
        <v>226.05995351785396</v>
      </c>
      <c r="H48" s="434"/>
      <c r="I48" s="434"/>
      <c r="J48" s="629">
        <f t="shared" si="1"/>
        <v>2691.3500000000004</v>
      </c>
      <c r="K48" s="301"/>
      <c r="L48" s="300"/>
      <c r="M48" s="422"/>
      <c r="P48" s="422"/>
    </row>
    <row r="49" spans="1:16" s="13" customFormat="1">
      <c r="A49" s="436">
        <v>38</v>
      </c>
      <c r="B49" s="330" t="s">
        <v>829</v>
      </c>
      <c r="C49" s="370">
        <v>2836.23</v>
      </c>
      <c r="D49" s="333">
        <v>98.74</v>
      </c>
      <c r="E49" s="370">
        <v>2529.917297280017</v>
      </c>
      <c r="F49" s="445">
        <v>2382.1617314755758</v>
      </c>
      <c r="G49" s="370">
        <f t="shared" si="0"/>
        <v>246.49556580444096</v>
      </c>
      <c r="H49" s="434"/>
      <c r="I49" s="434"/>
      <c r="J49" s="629">
        <f t="shared" si="1"/>
        <v>2934.97</v>
      </c>
      <c r="K49" s="301"/>
      <c r="L49" s="300"/>
      <c r="M49" s="422"/>
      <c r="P49" s="422"/>
    </row>
    <row r="50" spans="1:16" s="13" customFormat="1">
      <c r="A50" s="637" t="s">
        <v>14</v>
      </c>
      <c r="B50" s="638"/>
      <c r="C50" s="374">
        <f>SUM(C12:C49)</f>
        <v>139175.30000000002</v>
      </c>
      <c r="D50" s="435">
        <f>SUM(D12:D49)</f>
        <v>4845.3599999999979</v>
      </c>
      <c r="E50" s="374">
        <f>SUM(E12:E49)</f>
        <v>124145.98999999999</v>
      </c>
      <c r="F50" s="446">
        <f>SUM(F12:F49)</f>
        <v>116895.4522</v>
      </c>
      <c r="G50" s="374">
        <f t="shared" si="0"/>
        <v>12095.897799999992</v>
      </c>
      <c r="H50" s="434"/>
      <c r="I50" s="434"/>
      <c r="J50" s="301"/>
      <c r="K50" s="301"/>
      <c r="L50" s="300"/>
      <c r="M50" s="422"/>
      <c r="P50" s="422"/>
    </row>
    <row r="51" spans="1:16">
      <c r="A51" s="19" t="s">
        <v>739</v>
      </c>
      <c r="B51" s="20"/>
      <c r="C51" s="20"/>
      <c r="D51" s="20"/>
      <c r="E51" s="20"/>
      <c r="F51" s="20"/>
      <c r="G51" s="20"/>
      <c r="H51" s="20"/>
      <c r="I51" s="20"/>
      <c r="J51" s="20"/>
      <c r="K51" s="20"/>
      <c r="L51" s="20"/>
    </row>
    <row r="55" spans="1:16" ht="12.75" customHeight="1">
      <c r="I55" s="641" t="s">
        <v>1027</v>
      </c>
      <c r="J55" s="641"/>
      <c r="K55" s="641"/>
    </row>
    <row r="56" spans="1:16" ht="12.75" customHeight="1">
      <c r="I56" s="641"/>
      <c r="J56" s="641"/>
      <c r="K56" s="641"/>
    </row>
    <row r="57" spans="1:16" ht="12.75" customHeight="1">
      <c r="E57" s="377"/>
      <c r="I57" s="641"/>
      <c r="J57" s="641"/>
      <c r="K57" s="641"/>
    </row>
    <row r="58" spans="1:16" ht="12.75" customHeight="1">
      <c r="I58" s="641"/>
      <c r="J58" s="641"/>
      <c r="K58" s="641"/>
    </row>
  </sheetData>
  <mergeCells count="13">
    <mergeCell ref="L1:M1"/>
    <mergeCell ref="I8:L8"/>
    <mergeCell ref="A9:A10"/>
    <mergeCell ref="B9:B10"/>
    <mergeCell ref="C9:G9"/>
    <mergeCell ref="H9:L9"/>
    <mergeCell ref="A50:B50"/>
    <mergeCell ref="I55:K58"/>
    <mergeCell ref="F7:L7"/>
    <mergeCell ref="A7:B7"/>
    <mergeCell ref="A2:L2"/>
    <mergeCell ref="A3:L3"/>
    <mergeCell ref="A5:L5"/>
  </mergeCells>
  <phoneticPr fontId="0" type="noConversion"/>
  <printOptions horizontalCentered="1"/>
  <pageMargins left="0.70866141732283472" right="0.70866141732283472" top="0.23622047244094491" bottom="0" header="0.31496062992125984" footer="0.31496062992125984"/>
  <pageSetup paperSize="9" scale="68" orientation="landscape" r:id="rId1"/>
  <rowBreaks count="1" manualBreakCount="1">
    <brk id="36" max="16383" man="1"/>
  </rowBreaks>
</worksheet>
</file>

<file path=xl/worksheets/sheet21.xml><?xml version="1.0" encoding="utf-8"?>
<worksheet xmlns="http://schemas.openxmlformats.org/spreadsheetml/2006/main" xmlns:r="http://schemas.openxmlformats.org/officeDocument/2006/relationships">
  <sheetPr>
    <pageSetUpPr fitToPage="1"/>
  </sheetPr>
  <dimension ref="A1:Q67"/>
  <sheetViews>
    <sheetView topLeftCell="A38" zoomScaleSheetLayoutView="70" workbookViewId="0">
      <selection activeCell="I55" sqref="I55:K58"/>
    </sheetView>
  </sheetViews>
  <sheetFormatPr defaultColWidth="9.140625" defaultRowHeight="12.75"/>
  <cols>
    <col min="1" max="1" width="5.7109375" style="123" customWidth="1"/>
    <col min="2" max="2" width="17" style="123" customWidth="1"/>
    <col min="3" max="3" width="13" style="123" customWidth="1"/>
    <col min="4" max="4" width="12" style="123" customWidth="1"/>
    <col min="5" max="5" width="12.42578125" style="123" customWidth="1"/>
    <col min="6" max="6" width="12.7109375" style="123" customWidth="1"/>
    <col min="7" max="7" width="13.140625" style="123" customWidth="1"/>
    <col min="8" max="8" width="12.7109375" style="123" customWidth="1"/>
    <col min="9" max="9" width="12.140625" style="123" customWidth="1"/>
    <col min="10" max="10" width="12.140625" style="249" customWidth="1"/>
    <col min="11" max="11" width="12.7109375" style="123" customWidth="1"/>
    <col min="12" max="12" width="13.140625" style="123" customWidth="1"/>
    <col min="13" max="13" width="12.7109375" style="123" customWidth="1"/>
    <col min="14" max="14" width="11.5703125" style="123" customWidth="1"/>
    <col min="15" max="15" width="11.7109375" style="123" customWidth="1"/>
    <col min="16" max="16384" width="9.140625" style="123"/>
  </cols>
  <sheetData>
    <row r="1" spans="1:17">
      <c r="K1" s="666" t="s">
        <v>206</v>
      </c>
      <c r="L1" s="666"/>
      <c r="M1" s="666"/>
    </row>
    <row r="2" spans="1:17" ht="12.75" customHeight="1"/>
    <row r="3" spans="1:17" ht="15.75">
      <c r="B3" s="751" t="s">
        <v>0</v>
      </c>
      <c r="C3" s="751"/>
      <c r="D3" s="751"/>
      <c r="E3" s="751"/>
      <c r="F3" s="751"/>
      <c r="G3" s="751"/>
      <c r="H3" s="751"/>
      <c r="I3" s="751"/>
      <c r="J3" s="751"/>
      <c r="K3" s="751"/>
    </row>
    <row r="4" spans="1:17" ht="20.25">
      <c r="A4" s="757" t="s">
        <v>652</v>
      </c>
      <c r="B4" s="757"/>
      <c r="C4" s="757"/>
      <c r="D4" s="757"/>
      <c r="E4" s="757"/>
      <c r="F4" s="757"/>
      <c r="G4" s="757"/>
      <c r="H4" s="757"/>
      <c r="I4" s="757"/>
      <c r="J4" s="757"/>
      <c r="K4" s="757"/>
      <c r="L4" s="757"/>
      <c r="M4" s="757"/>
    </row>
    <row r="5" spans="1:17" ht="10.5" customHeight="1"/>
    <row r="6" spans="1:17" ht="15.75">
      <c r="A6" s="756" t="s">
        <v>840</v>
      </c>
      <c r="B6" s="756"/>
      <c r="C6" s="756"/>
      <c r="D6" s="756"/>
      <c r="E6" s="756"/>
      <c r="F6" s="756"/>
      <c r="G6" s="756"/>
      <c r="H6" s="756"/>
      <c r="I6" s="756"/>
      <c r="J6" s="756"/>
      <c r="K6" s="756"/>
      <c r="L6" s="756"/>
      <c r="M6" s="756"/>
    </row>
    <row r="7" spans="1:17" ht="15.75">
      <c r="B7" s="319"/>
      <c r="C7" s="319"/>
      <c r="D7" s="319"/>
      <c r="E7" s="319"/>
      <c r="F7" s="319"/>
      <c r="G7" s="319"/>
      <c r="H7" s="319"/>
      <c r="L7" s="755" t="s">
        <v>185</v>
      </c>
      <c r="M7" s="755"/>
    </row>
    <row r="8" spans="1:17" ht="15.75">
      <c r="A8" s="192" t="s">
        <v>831</v>
      </c>
      <c r="B8" s="192"/>
      <c r="C8" s="319"/>
      <c r="D8" s="319"/>
      <c r="E8" s="319"/>
      <c r="F8" s="319"/>
      <c r="G8" s="725" t="s">
        <v>1013</v>
      </c>
      <c r="H8" s="725"/>
      <c r="I8" s="725"/>
      <c r="J8" s="725"/>
      <c r="K8" s="725"/>
      <c r="L8" s="725"/>
      <c r="M8" s="725"/>
    </row>
    <row r="9" spans="1:17" ht="15.75" customHeight="1">
      <c r="A9" s="758" t="s">
        <v>18</v>
      </c>
      <c r="B9" s="748" t="s">
        <v>3</v>
      </c>
      <c r="C9" s="747" t="s">
        <v>668</v>
      </c>
      <c r="D9" s="747" t="s">
        <v>667</v>
      </c>
      <c r="E9" s="747" t="s">
        <v>221</v>
      </c>
      <c r="F9" s="747" t="s">
        <v>220</v>
      </c>
      <c r="G9" s="747"/>
      <c r="H9" s="747" t="s">
        <v>182</v>
      </c>
      <c r="I9" s="747"/>
      <c r="J9" s="752" t="s">
        <v>443</v>
      </c>
      <c r="K9" s="747" t="s">
        <v>184</v>
      </c>
      <c r="L9" s="747" t="s">
        <v>419</v>
      </c>
      <c r="M9" s="747" t="s">
        <v>241</v>
      </c>
    </row>
    <row r="10" spans="1:17">
      <c r="A10" s="759"/>
      <c r="B10" s="748"/>
      <c r="C10" s="747"/>
      <c r="D10" s="747"/>
      <c r="E10" s="747"/>
      <c r="F10" s="747"/>
      <c r="G10" s="747"/>
      <c r="H10" s="747"/>
      <c r="I10" s="747"/>
      <c r="J10" s="753"/>
      <c r="K10" s="747"/>
      <c r="L10" s="747"/>
      <c r="M10" s="747"/>
    </row>
    <row r="11" spans="1:17" ht="27" customHeight="1">
      <c r="A11" s="760"/>
      <c r="B11" s="748"/>
      <c r="C11" s="747"/>
      <c r="D11" s="747"/>
      <c r="E11" s="747"/>
      <c r="F11" s="313" t="s">
        <v>183</v>
      </c>
      <c r="G11" s="313" t="s">
        <v>242</v>
      </c>
      <c r="H11" s="313" t="s">
        <v>183</v>
      </c>
      <c r="I11" s="313" t="s">
        <v>242</v>
      </c>
      <c r="J11" s="754"/>
      <c r="K11" s="747"/>
      <c r="L11" s="747"/>
      <c r="M11" s="747"/>
    </row>
    <row r="12" spans="1:17">
      <c r="A12" s="129">
        <v>1</v>
      </c>
      <c r="B12" s="129">
        <v>2</v>
      </c>
      <c r="C12" s="129">
        <v>3</v>
      </c>
      <c r="D12" s="129">
        <v>4</v>
      </c>
      <c r="E12" s="129">
        <v>5</v>
      </c>
      <c r="F12" s="129">
        <v>6</v>
      </c>
      <c r="G12" s="129">
        <v>7</v>
      </c>
      <c r="H12" s="129">
        <v>8</v>
      </c>
      <c r="I12" s="129">
        <v>9</v>
      </c>
      <c r="J12" s="250"/>
      <c r="K12" s="129">
        <v>10</v>
      </c>
      <c r="L12" s="147">
        <v>11</v>
      </c>
      <c r="M12" s="147">
        <v>12</v>
      </c>
    </row>
    <row r="13" spans="1:17">
      <c r="A13" s="450">
        <v>1</v>
      </c>
      <c r="B13" s="443" t="s">
        <v>792</v>
      </c>
      <c r="C13" s="360">
        <v>431.55</v>
      </c>
      <c r="D13" s="360">
        <v>90.37</v>
      </c>
      <c r="E13" s="360">
        <v>341.34033552790004</v>
      </c>
      <c r="F13" s="361">
        <v>9517.6581726767072</v>
      </c>
      <c r="G13" s="360">
        <v>296.95059498869136</v>
      </c>
      <c r="H13" s="360">
        <v>9517.6581726767072</v>
      </c>
      <c r="I13" s="360">
        <v>296.95059498869136</v>
      </c>
      <c r="J13" s="362">
        <f>G13-I13</f>
        <v>0</v>
      </c>
      <c r="K13" s="360">
        <f>D13+E13-I13</f>
        <v>134.75974053920868</v>
      </c>
      <c r="L13" s="625"/>
      <c r="M13" s="364"/>
      <c r="N13" s="369"/>
      <c r="O13" s="369"/>
      <c r="P13" s="369"/>
      <c r="Q13" s="369"/>
    </row>
    <row r="14" spans="1:17">
      <c r="A14" s="450">
        <v>2</v>
      </c>
      <c r="B14" s="443" t="s">
        <v>793</v>
      </c>
      <c r="C14" s="360">
        <v>285.63</v>
      </c>
      <c r="D14" s="360">
        <v>59.82</v>
      </c>
      <c r="E14" s="360">
        <v>225.92404052095787</v>
      </c>
      <c r="F14" s="361">
        <v>6299.4834388468644</v>
      </c>
      <c r="G14" s="360">
        <v>196.54365825589366</v>
      </c>
      <c r="H14" s="360">
        <v>6299.4834388468644</v>
      </c>
      <c r="I14" s="360">
        <v>196.54365825589366</v>
      </c>
      <c r="J14" s="362">
        <f t="shared" ref="J14:J51" si="0">G14-I14</f>
        <v>0</v>
      </c>
      <c r="K14" s="360">
        <f t="shared" ref="K14:K51" si="1">D14+E14-I14</f>
        <v>89.200382265064206</v>
      </c>
      <c r="L14" s="363"/>
      <c r="M14" s="364"/>
      <c r="N14" s="369"/>
      <c r="O14" s="369"/>
      <c r="P14" s="369"/>
      <c r="Q14" s="369"/>
    </row>
    <row r="15" spans="1:17">
      <c r="A15" s="450">
        <v>3</v>
      </c>
      <c r="B15" s="443" t="s">
        <v>794</v>
      </c>
      <c r="C15" s="360">
        <v>237.53</v>
      </c>
      <c r="D15" s="360">
        <v>49.74</v>
      </c>
      <c r="E15" s="360">
        <v>187.8770614891381</v>
      </c>
      <c r="F15" s="361">
        <v>5238.6122108162699</v>
      </c>
      <c r="G15" s="360">
        <v>163.44451383878834</v>
      </c>
      <c r="H15" s="360">
        <v>5238.6122108162699</v>
      </c>
      <c r="I15" s="360">
        <v>163.44451383878834</v>
      </c>
      <c r="J15" s="362">
        <f t="shared" si="0"/>
        <v>0</v>
      </c>
      <c r="K15" s="360">
        <f t="shared" si="1"/>
        <v>74.17254765034977</v>
      </c>
      <c r="L15" s="363"/>
      <c r="M15" s="364"/>
      <c r="N15" s="369"/>
      <c r="O15" s="369"/>
      <c r="P15" s="369"/>
      <c r="Q15" s="369"/>
    </row>
    <row r="16" spans="1:17">
      <c r="A16" s="450">
        <v>4</v>
      </c>
      <c r="B16" s="443" t="s">
        <v>795</v>
      </c>
      <c r="C16" s="360">
        <v>189.46</v>
      </c>
      <c r="D16" s="360">
        <v>39.68</v>
      </c>
      <c r="E16" s="360">
        <v>149.85704024117152</v>
      </c>
      <c r="F16" s="361">
        <v>4178.4926518534703</v>
      </c>
      <c r="G16" s="360">
        <v>130.36882146974642</v>
      </c>
      <c r="H16" s="360">
        <v>4178.4926518534703</v>
      </c>
      <c r="I16" s="360">
        <v>130.36882146974642</v>
      </c>
      <c r="J16" s="362">
        <f t="shared" si="0"/>
        <v>0</v>
      </c>
      <c r="K16" s="360">
        <f t="shared" si="1"/>
        <v>59.168218771425103</v>
      </c>
      <c r="L16" s="363"/>
      <c r="M16" s="364"/>
      <c r="N16" s="369"/>
      <c r="O16" s="369"/>
      <c r="P16" s="369"/>
      <c r="Q16" s="369"/>
    </row>
    <row r="17" spans="1:17">
      <c r="A17" s="450">
        <v>5</v>
      </c>
      <c r="B17" s="443" t="s">
        <v>796</v>
      </c>
      <c r="C17" s="360">
        <v>304.54000000000002</v>
      </c>
      <c r="D17" s="360">
        <v>63.78</v>
      </c>
      <c r="E17" s="360">
        <v>240.87847744402984</v>
      </c>
      <c r="F17" s="361">
        <v>6716.4608774450071</v>
      </c>
      <c r="G17" s="360">
        <v>209.55333944449171</v>
      </c>
      <c r="H17" s="360">
        <v>6716.4608774450071</v>
      </c>
      <c r="I17" s="360">
        <v>209.55333944449171</v>
      </c>
      <c r="J17" s="362">
        <f t="shared" si="0"/>
        <v>0</v>
      </c>
      <c r="K17" s="360">
        <f t="shared" si="1"/>
        <v>95.105137999538101</v>
      </c>
      <c r="L17" s="363"/>
      <c r="M17" s="364"/>
      <c r="N17" s="369"/>
      <c r="O17" s="369"/>
      <c r="P17" s="369"/>
      <c r="Q17" s="369"/>
    </row>
    <row r="18" spans="1:17">
      <c r="A18" s="450">
        <v>6</v>
      </c>
      <c r="B18" s="443" t="s">
        <v>797</v>
      </c>
      <c r="C18" s="360">
        <v>191.47</v>
      </c>
      <c r="D18" s="360">
        <v>40.1</v>
      </c>
      <c r="E18" s="360">
        <v>151.44382038956195</v>
      </c>
      <c r="F18" s="361">
        <v>4222.7371476708558</v>
      </c>
      <c r="G18" s="360">
        <v>131.749248158705</v>
      </c>
      <c r="H18" s="360">
        <v>4222.7371476708558</v>
      </c>
      <c r="I18" s="360">
        <v>131.749248158705</v>
      </c>
      <c r="J18" s="362">
        <f t="shared" si="0"/>
        <v>0</v>
      </c>
      <c r="K18" s="360">
        <f t="shared" si="1"/>
        <v>59.794572230856943</v>
      </c>
      <c r="L18" s="363"/>
      <c r="M18" s="364"/>
      <c r="N18" s="369"/>
      <c r="O18" s="369"/>
      <c r="P18" s="369"/>
      <c r="Q18" s="369"/>
    </row>
    <row r="19" spans="1:17">
      <c r="A19" s="450">
        <v>7</v>
      </c>
      <c r="B19" s="443" t="s">
        <v>798</v>
      </c>
      <c r="C19" s="360">
        <v>420.63</v>
      </c>
      <c r="D19" s="360">
        <v>88.09</v>
      </c>
      <c r="E19" s="360">
        <v>332.70374373823353</v>
      </c>
      <c r="F19" s="361">
        <v>9276.8424240665554</v>
      </c>
      <c r="G19" s="360">
        <v>289.43715223470343</v>
      </c>
      <c r="H19" s="360">
        <v>9276.8424240665554</v>
      </c>
      <c r="I19" s="360">
        <v>289.43715223470343</v>
      </c>
      <c r="J19" s="362">
        <f t="shared" si="0"/>
        <v>0</v>
      </c>
      <c r="K19" s="360">
        <f t="shared" si="1"/>
        <v>131.35659150353007</v>
      </c>
      <c r="L19" s="363"/>
      <c r="M19" s="364"/>
      <c r="N19" s="369"/>
      <c r="O19" s="369"/>
      <c r="P19" s="369"/>
      <c r="Q19" s="369"/>
    </row>
    <row r="20" spans="1:17">
      <c r="A20" s="450">
        <v>8</v>
      </c>
      <c r="B20" s="443" t="s">
        <v>799</v>
      </c>
      <c r="C20" s="360">
        <v>98.2</v>
      </c>
      <c r="D20" s="360">
        <v>20.57</v>
      </c>
      <c r="E20" s="360">
        <v>77.676247640612658</v>
      </c>
      <c r="F20" s="361">
        <v>2165.8617404127717</v>
      </c>
      <c r="G20" s="360">
        <v>67.574808929908968</v>
      </c>
      <c r="H20" s="360">
        <v>2165.8617404127717</v>
      </c>
      <c r="I20" s="360">
        <v>67.574808929908968</v>
      </c>
      <c r="J20" s="362">
        <f t="shared" si="0"/>
        <v>0</v>
      </c>
      <c r="K20" s="360">
        <f t="shared" si="1"/>
        <v>30.671438710703697</v>
      </c>
      <c r="L20" s="363"/>
      <c r="M20" s="364"/>
      <c r="N20" s="369"/>
      <c r="O20" s="369"/>
      <c r="P20" s="369"/>
      <c r="Q20" s="369"/>
    </row>
    <row r="21" spans="1:17">
      <c r="A21" s="450">
        <v>9</v>
      </c>
      <c r="B21" s="443" t="s">
        <v>800</v>
      </c>
      <c r="C21" s="360">
        <v>74.06</v>
      </c>
      <c r="D21" s="360">
        <v>15.51</v>
      </c>
      <c r="E21" s="360">
        <v>58.575422787831606</v>
      </c>
      <c r="F21" s="361">
        <v>1633.2697703375597</v>
      </c>
      <c r="G21" s="360">
        <v>50.957958489318401</v>
      </c>
      <c r="H21" s="360">
        <v>1633.2697703375597</v>
      </c>
      <c r="I21" s="360">
        <v>50.957958489318401</v>
      </c>
      <c r="J21" s="362">
        <f t="shared" si="0"/>
        <v>0</v>
      </c>
      <c r="K21" s="360">
        <f t="shared" si="1"/>
        <v>23.127464298513203</v>
      </c>
      <c r="L21" s="363"/>
      <c r="M21" s="364"/>
      <c r="N21" s="369"/>
      <c r="O21" s="369"/>
      <c r="P21" s="369"/>
      <c r="Q21" s="369"/>
    </row>
    <row r="22" spans="1:17">
      <c r="A22" s="450">
        <v>10</v>
      </c>
      <c r="B22" s="443" t="s">
        <v>801</v>
      </c>
      <c r="C22" s="360">
        <v>210.41</v>
      </c>
      <c r="D22" s="360">
        <v>44.06</v>
      </c>
      <c r="E22" s="360">
        <v>166.42593160603346</v>
      </c>
      <c r="F22" s="361">
        <v>4640.486233910171</v>
      </c>
      <c r="G22" s="360">
        <v>144.78300472614211</v>
      </c>
      <c r="H22" s="360">
        <v>4640.486233910171</v>
      </c>
      <c r="I22" s="360">
        <v>144.78300472614211</v>
      </c>
      <c r="J22" s="362">
        <f t="shared" si="0"/>
        <v>0</v>
      </c>
      <c r="K22" s="360">
        <f t="shared" si="1"/>
        <v>65.702926879891351</v>
      </c>
      <c r="L22" s="363"/>
      <c r="M22" s="364"/>
      <c r="N22" s="369"/>
      <c r="O22" s="369"/>
      <c r="P22" s="369"/>
      <c r="Q22" s="369"/>
    </row>
    <row r="23" spans="1:17">
      <c r="A23" s="450">
        <v>11</v>
      </c>
      <c r="B23" s="443" t="s">
        <v>802</v>
      </c>
      <c r="C23" s="360">
        <v>306.70999999999998</v>
      </c>
      <c r="D23" s="360">
        <v>64.23</v>
      </c>
      <c r="E23" s="360">
        <v>242.59390803585381</v>
      </c>
      <c r="F23" s="361">
        <v>6764.292558300077</v>
      </c>
      <c r="G23" s="360">
        <v>211.04568617848122</v>
      </c>
      <c r="H23" s="360">
        <v>6764.292558300077</v>
      </c>
      <c r="I23" s="360">
        <v>211.04568617848122</v>
      </c>
      <c r="J23" s="362">
        <f t="shared" si="0"/>
        <v>0</v>
      </c>
      <c r="K23" s="360">
        <f t="shared" si="1"/>
        <v>95.778221857372614</v>
      </c>
      <c r="L23" s="363"/>
      <c r="M23" s="364"/>
      <c r="N23" s="369"/>
      <c r="O23" s="369"/>
      <c r="P23" s="369"/>
      <c r="Q23" s="369"/>
    </row>
    <row r="24" spans="1:17">
      <c r="A24" s="450">
        <v>12</v>
      </c>
      <c r="B24" s="443" t="s">
        <v>803</v>
      </c>
      <c r="C24" s="360">
        <v>474.24</v>
      </c>
      <c r="D24" s="360">
        <v>99.31</v>
      </c>
      <c r="E24" s="360">
        <v>375.10727136102906</v>
      </c>
      <c r="F24" s="361">
        <v>10459.188133679989</v>
      </c>
      <c r="G24" s="360">
        <v>326.32629613776652</v>
      </c>
      <c r="H24" s="360">
        <v>10459.188133679989</v>
      </c>
      <c r="I24" s="360">
        <v>326.32629613776652</v>
      </c>
      <c r="J24" s="362">
        <f t="shared" si="0"/>
        <v>0</v>
      </c>
      <c r="K24" s="360">
        <f t="shared" si="1"/>
        <v>148.09097522326255</v>
      </c>
      <c r="L24" s="363"/>
      <c r="M24" s="364"/>
      <c r="N24" s="369"/>
      <c r="O24" s="369"/>
      <c r="P24" s="369"/>
      <c r="Q24" s="369"/>
    </row>
    <row r="25" spans="1:17">
      <c r="A25" s="450">
        <v>13</v>
      </c>
      <c r="B25" s="443" t="s">
        <v>804</v>
      </c>
      <c r="C25" s="360">
        <v>313.04000000000002</v>
      </c>
      <c r="D25" s="360">
        <v>65.56</v>
      </c>
      <c r="E25" s="360">
        <v>247.60197407723589</v>
      </c>
      <c r="F25" s="361">
        <v>6903.9334261581007</v>
      </c>
      <c r="G25" s="360">
        <v>215.4024762672679</v>
      </c>
      <c r="H25" s="360">
        <v>6903.9334261581007</v>
      </c>
      <c r="I25" s="360">
        <v>215.4024762672679</v>
      </c>
      <c r="J25" s="362">
        <f t="shared" si="0"/>
        <v>0</v>
      </c>
      <c r="K25" s="360">
        <f t="shared" si="1"/>
        <v>97.759497809967968</v>
      </c>
      <c r="L25" s="363"/>
      <c r="M25" s="364"/>
      <c r="N25" s="369"/>
      <c r="O25" s="369"/>
      <c r="P25" s="369"/>
      <c r="Q25" s="369"/>
    </row>
    <row r="26" spans="1:17">
      <c r="A26" s="450">
        <v>14</v>
      </c>
      <c r="B26" s="443" t="s">
        <v>805</v>
      </c>
      <c r="C26" s="360">
        <v>284.19</v>
      </c>
      <c r="D26" s="360">
        <v>59.51</v>
      </c>
      <c r="E26" s="360">
        <v>224.78579517569983</v>
      </c>
      <c r="F26" s="361">
        <v>6267.7455251424908</v>
      </c>
      <c r="G26" s="360">
        <v>195.55343648208907</v>
      </c>
      <c r="H26" s="360">
        <v>6267.7455251424908</v>
      </c>
      <c r="I26" s="360">
        <v>195.55343648208907</v>
      </c>
      <c r="J26" s="362">
        <f t="shared" si="0"/>
        <v>0</v>
      </c>
      <c r="K26" s="360">
        <f t="shared" si="1"/>
        <v>88.742358693610754</v>
      </c>
      <c r="L26" s="363"/>
      <c r="M26" s="364"/>
      <c r="N26" s="369"/>
      <c r="O26" s="369"/>
      <c r="P26" s="369"/>
      <c r="Q26" s="369"/>
    </row>
    <row r="27" spans="1:17">
      <c r="A27" s="450">
        <v>15</v>
      </c>
      <c r="B27" s="443" t="s">
        <v>806</v>
      </c>
      <c r="C27" s="360">
        <v>522.11</v>
      </c>
      <c r="D27" s="360">
        <v>109.34</v>
      </c>
      <c r="E27" s="360">
        <v>412.97204117060619</v>
      </c>
      <c r="F27" s="361">
        <v>11514.978786950694</v>
      </c>
      <c r="G27" s="360">
        <v>359.26692680385651</v>
      </c>
      <c r="H27" s="360">
        <v>11514.978786950694</v>
      </c>
      <c r="I27" s="360">
        <v>359.26692680385651</v>
      </c>
      <c r="J27" s="362">
        <f t="shared" si="0"/>
        <v>0</v>
      </c>
      <c r="K27" s="360">
        <f t="shared" si="1"/>
        <v>163.04511436674971</v>
      </c>
      <c r="L27" s="363"/>
      <c r="M27" s="364"/>
      <c r="N27" s="369"/>
      <c r="O27" s="369"/>
      <c r="P27" s="369"/>
      <c r="Q27" s="369"/>
    </row>
    <row r="28" spans="1:17">
      <c r="A28" s="450">
        <v>16</v>
      </c>
      <c r="B28" s="443" t="s">
        <v>807</v>
      </c>
      <c r="C28" s="360">
        <v>394.78</v>
      </c>
      <c r="D28" s="360">
        <v>82.67</v>
      </c>
      <c r="E28" s="360">
        <v>312.25480799218002</v>
      </c>
      <c r="F28" s="361">
        <v>8706.6608188807259</v>
      </c>
      <c r="G28" s="360">
        <v>271.64750652147427</v>
      </c>
      <c r="H28" s="360">
        <v>8706.6608188807259</v>
      </c>
      <c r="I28" s="360">
        <v>271.64750652147427</v>
      </c>
      <c r="J28" s="362">
        <f t="shared" si="0"/>
        <v>0</v>
      </c>
      <c r="K28" s="360">
        <f t="shared" si="1"/>
        <v>123.27730147070577</v>
      </c>
      <c r="L28" s="363"/>
      <c r="M28" s="364"/>
      <c r="N28" s="369"/>
      <c r="O28" s="369"/>
      <c r="P28" s="369"/>
      <c r="Q28" s="369"/>
    </row>
    <row r="29" spans="1:17">
      <c r="A29" s="450">
        <v>17</v>
      </c>
      <c r="B29" s="443" t="s">
        <v>808</v>
      </c>
      <c r="C29" s="360">
        <v>76.400000000000006</v>
      </c>
      <c r="D29" s="360">
        <v>16</v>
      </c>
      <c r="E29" s="360">
        <v>60.432190185376442</v>
      </c>
      <c r="F29" s="361">
        <v>1685.0423725079756</v>
      </c>
      <c r="G29" s="360">
        <v>52.573261827565332</v>
      </c>
      <c r="H29" s="360">
        <v>1685.0423725079756</v>
      </c>
      <c r="I29" s="360">
        <v>52.573261827565332</v>
      </c>
      <c r="J29" s="362">
        <f t="shared" si="0"/>
        <v>0</v>
      </c>
      <c r="K29" s="360">
        <f t="shared" si="1"/>
        <v>23.858928357811109</v>
      </c>
      <c r="L29" s="363"/>
      <c r="M29" s="364"/>
      <c r="N29" s="369"/>
      <c r="O29" s="369"/>
      <c r="P29" s="369"/>
      <c r="Q29" s="369"/>
    </row>
    <row r="30" spans="1:17">
      <c r="A30" s="450">
        <v>18</v>
      </c>
      <c r="B30" s="443" t="s">
        <v>809</v>
      </c>
      <c r="C30" s="360">
        <v>294.36</v>
      </c>
      <c r="D30" s="360">
        <v>61.64</v>
      </c>
      <c r="E30" s="360">
        <v>232.82468383132161</v>
      </c>
      <c r="F30" s="361">
        <v>6491.895402402346</v>
      </c>
      <c r="G30" s="360">
        <v>202.54690464530182</v>
      </c>
      <c r="H30" s="360">
        <v>6491.895402402346</v>
      </c>
      <c r="I30" s="360">
        <v>202.54690464530182</v>
      </c>
      <c r="J30" s="362">
        <f t="shared" si="0"/>
        <v>0</v>
      </c>
      <c r="K30" s="360">
        <f t="shared" si="1"/>
        <v>91.9177791860198</v>
      </c>
      <c r="L30" s="363"/>
      <c r="M30" s="364"/>
      <c r="N30" s="369"/>
      <c r="O30" s="369"/>
      <c r="P30" s="369"/>
      <c r="Q30" s="369"/>
    </row>
    <row r="31" spans="1:17">
      <c r="A31" s="450">
        <v>19</v>
      </c>
      <c r="B31" s="443" t="s">
        <v>810</v>
      </c>
      <c r="C31" s="360">
        <v>631.55999999999995</v>
      </c>
      <c r="D31" s="360">
        <v>132.26</v>
      </c>
      <c r="E31" s="360">
        <v>499.53576524026937</v>
      </c>
      <c r="F31" s="361">
        <v>13928.651740587373</v>
      </c>
      <c r="G31" s="360">
        <v>434.57343673380387</v>
      </c>
      <c r="H31" s="360">
        <v>13928.651740587373</v>
      </c>
      <c r="I31" s="360">
        <v>434.57343673380387</v>
      </c>
      <c r="J31" s="362">
        <f t="shared" si="0"/>
        <v>0</v>
      </c>
      <c r="K31" s="360">
        <f t="shared" si="1"/>
        <v>197.22232850646549</v>
      </c>
      <c r="L31" s="363"/>
      <c r="M31" s="364"/>
      <c r="N31" s="369"/>
      <c r="O31" s="369"/>
      <c r="P31" s="369"/>
      <c r="Q31" s="369"/>
    </row>
    <row r="32" spans="1:17" ht="14.25" customHeight="1">
      <c r="A32" s="450">
        <v>20</v>
      </c>
      <c r="B32" s="443" t="s">
        <v>811</v>
      </c>
      <c r="C32" s="360">
        <v>474.01</v>
      </c>
      <c r="D32" s="360">
        <v>99.27</v>
      </c>
      <c r="E32" s="360">
        <v>374.92200667521877</v>
      </c>
      <c r="F32" s="361">
        <v>10454.022362842257</v>
      </c>
      <c r="G32" s="360">
        <v>326.16512427216588</v>
      </c>
      <c r="H32" s="360">
        <v>10454.022362842257</v>
      </c>
      <c r="I32" s="360">
        <v>326.16512427216588</v>
      </c>
      <c r="J32" s="362">
        <f t="shared" si="0"/>
        <v>0</v>
      </c>
      <c r="K32" s="360">
        <f t="shared" si="1"/>
        <v>148.02688240305287</v>
      </c>
      <c r="L32" s="363"/>
      <c r="M32" s="364"/>
      <c r="N32" s="369"/>
      <c r="O32" s="369"/>
      <c r="P32" s="369"/>
      <c r="Q32" s="369"/>
    </row>
    <row r="33" spans="1:17">
      <c r="A33" s="450">
        <v>21</v>
      </c>
      <c r="B33" s="443" t="s">
        <v>812</v>
      </c>
      <c r="C33" s="360">
        <v>396.26</v>
      </c>
      <c r="D33" s="360">
        <v>83.09</v>
      </c>
      <c r="E33" s="360">
        <v>313.81725163757756</v>
      </c>
      <c r="F33" s="361">
        <v>8750.2267353082898</v>
      </c>
      <c r="G33" s="360">
        <v>273.00676155771117</v>
      </c>
      <c r="H33" s="360">
        <v>8750.2267353082898</v>
      </c>
      <c r="I33" s="360">
        <v>273.00676155771117</v>
      </c>
      <c r="J33" s="362">
        <f t="shared" si="0"/>
        <v>0</v>
      </c>
      <c r="K33" s="360">
        <f t="shared" si="1"/>
        <v>123.90049007986642</v>
      </c>
      <c r="L33" s="363"/>
      <c r="M33" s="364"/>
      <c r="N33" s="369"/>
      <c r="O33" s="369"/>
      <c r="P33" s="369"/>
      <c r="Q33" s="369"/>
    </row>
    <row r="34" spans="1:17">
      <c r="A34" s="450">
        <v>22</v>
      </c>
      <c r="B34" s="443" t="s">
        <v>813</v>
      </c>
      <c r="C34" s="360">
        <v>510.5</v>
      </c>
      <c r="D34" s="360">
        <v>106.91</v>
      </c>
      <c r="E34" s="360">
        <v>403.78146057214985</v>
      </c>
      <c r="F34" s="361">
        <v>11258.716061922139</v>
      </c>
      <c r="G34" s="360">
        <v>351.27153893742582</v>
      </c>
      <c r="H34" s="360">
        <v>11258.716061922139</v>
      </c>
      <c r="I34" s="360">
        <v>351.27153893742582</v>
      </c>
      <c r="J34" s="362">
        <f t="shared" si="0"/>
        <v>0</v>
      </c>
      <c r="K34" s="360">
        <f t="shared" si="1"/>
        <v>159.41992163472401</v>
      </c>
      <c r="L34" s="363"/>
      <c r="M34" s="364"/>
      <c r="N34" s="369"/>
      <c r="O34" s="369"/>
      <c r="P34" s="369"/>
      <c r="Q34" s="369"/>
    </row>
    <row r="35" spans="1:17">
      <c r="A35" s="450">
        <v>23</v>
      </c>
      <c r="B35" s="443" t="s">
        <v>814</v>
      </c>
      <c r="C35" s="360">
        <v>456.12</v>
      </c>
      <c r="D35" s="360">
        <v>95.52</v>
      </c>
      <c r="E35" s="360">
        <v>360.77050959506488</v>
      </c>
      <c r="F35" s="361">
        <v>10059.433450189337</v>
      </c>
      <c r="G35" s="360">
        <v>313.8539642932746</v>
      </c>
      <c r="H35" s="360">
        <v>10059.433450189337</v>
      </c>
      <c r="I35" s="360">
        <v>313.8539642932746</v>
      </c>
      <c r="J35" s="362">
        <f t="shared" si="0"/>
        <v>0</v>
      </c>
      <c r="K35" s="360">
        <f t="shared" si="1"/>
        <v>142.43654530179026</v>
      </c>
      <c r="L35" s="363"/>
      <c r="M35" s="364"/>
      <c r="N35" s="369"/>
      <c r="O35" s="369"/>
      <c r="P35" s="369"/>
      <c r="Q35" s="369"/>
    </row>
    <row r="36" spans="1:17">
      <c r="A36" s="450">
        <v>24</v>
      </c>
      <c r="B36" s="443" t="s">
        <v>815</v>
      </c>
      <c r="C36" s="360">
        <v>293.42</v>
      </c>
      <c r="D36" s="360">
        <v>61.45</v>
      </c>
      <c r="E36" s="360">
        <v>232.07992653637447</v>
      </c>
      <c r="F36" s="361">
        <v>6471.1291916234422</v>
      </c>
      <c r="G36" s="360">
        <v>201.89899961083032</v>
      </c>
      <c r="H36" s="360">
        <v>6471.1291916234422</v>
      </c>
      <c r="I36" s="360">
        <v>201.89899961083032</v>
      </c>
      <c r="J36" s="362">
        <f t="shared" si="0"/>
        <v>0</v>
      </c>
      <c r="K36" s="360">
        <f t="shared" si="1"/>
        <v>91.630926925544173</v>
      </c>
      <c r="L36" s="363"/>
      <c r="M36" s="364"/>
      <c r="N36" s="369"/>
      <c r="O36" s="369"/>
      <c r="P36" s="369"/>
      <c r="Q36" s="369"/>
    </row>
    <row r="37" spans="1:17">
      <c r="A37" s="450">
        <v>25</v>
      </c>
      <c r="B37" s="443" t="s">
        <v>816</v>
      </c>
      <c r="C37" s="360">
        <v>182.44</v>
      </c>
      <c r="D37" s="360">
        <v>38.21</v>
      </c>
      <c r="E37" s="360">
        <v>144.30113086921727</v>
      </c>
      <c r="F37" s="361">
        <v>4023.5761631271944</v>
      </c>
      <c r="G37" s="360">
        <v>125.53543255556052</v>
      </c>
      <c r="H37" s="360">
        <v>4023.5761631271944</v>
      </c>
      <c r="I37" s="360">
        <v>125.53543255556052</v>
      </c>
      <c r="J37" s="362">
        <f t="shared" si="0"/>
        <v>0</v>
      </c>
      <c r="K37" s="360">
        <f t="shared" si="1"/>
        <v>56.975698313656764</v>
      </c>
      <c r="L37" s="363"/>
      <c r="M37" s="364"/>
      <c r="N37" s="369"/>
      <c r="O37" s="369"/>
      <c r="P37" s="369"/>
      <c r="Q37" s="369"/>
    </row>
    <row r="38" spans="1:17">
      <c r="A38" s="450">
        <v>26</v>
      </c>
      <c r="B38" s="443" t="s">
        <v>817</v>
      </c>
      <c r="C38" s="360">
        <v>257.51</v>
      </c>
      <c r="D38" s="360">
        <v>53.93</v>
      </c>
      <c r="E38" s="360">
        <v>203.68296452798626</v>
      </c>
      <c r="F38" s="361">
        <v>5679.3312427512828</v>
      </c>
      <c r="G38" s="360">
        <v>177.19493189137705</v>
      </c>
      <c r="H38" s="360">
        <v>5679.3312427512828</v>
      </c>
      <c r="I38" s="360">
        <v>177.19493189137705</v>
      </c>
      <c r="J38" s="362">
        <f t="shared" si="0"/>
        <v>0</v>
      </c>
      <c r="K38" s="360">
        <f t="shared" si="1"/>
        <v>80.418032636609212</v>
      </c>
      <c r="L38" s="363"/>
      <c r="M38" s="364"/>
      <c r="N38" s="369"/>
      <c r="O38" s="369"/>
      <c r="P38" s="369"/>
      <c r="Q38" s="369"/>
    </row>
    <row r="39" spans="1:17">
      <c r="A39" s="450">
        <v>27</v>
      </c>
      <c r="B39" s="443" t="s">
        <v>818</v>
      </c>
      <c r="C39" s="360">
        <v>301.74</v>
      </c>
      <c r="D39" s="360">
        <v>63.19</v>
      </c>
      <c r="E39" s="360">
        <v>238.66173034683334</v>
      </c>
      <c r="F39" s="361">
        <v>6654.6508921300274</v>
      </c>
      <c r="G39" s="360">
        <v>207.62487011069936</v>
      </c>
      <c r="H39" s="360">
        <v>6654.6508921300274</v>
      </c>
      <c r="I39" s="360">
        <v>207.62487011069936</v>
      </c>
      <c r="J39" s="362">
        <f t="shared" si="0"/>
        <v>0</v>
      </c>
      <c r="K39" s="360">
        <f t="shared" si="1"/>
        <v>94.226860236133973</v>
      </c>
      <c r="L39" s="363"/>
      <c r="M39" s="364"/>
      <c r="N39" s="369"/>
      <c r="O39" s="369"/>
      <c r="P39" s="369"/>
      <c r="Q39" s="369"/>
    </row>
    <row r="40" spans="1:17">
      <c r="A40" s="450">
        <v>28</v>
      </c>
      <c r="B40" s="443" t="s">
        <v>819</v>
      </c>
      <c r="C40" s="360">
        <v>314.39</v>
      </c>
      <c r="D40" s="360">
        <v>65.84</v>
      </c>
      <c r="E40" s="360">
        <v>248.6681432227025</v>
      </c>
      <c r="F40" s="361">
        <v>6933.6616253324319</v>
      </c>
      <c r="G40" s="360">
        <v>216.32999501952804</v>
      </c>
      <c r="H40" s="360">
        <v>6933.6616253324319</v>
      </c>
      <c r="I40" s="360">
        <v>216.32999501952804</v>
      </c>
      <c r="J40" s="362">
        <f t="shared" si="0"/>
        <v>0</v>
      </c>
      <c r="K40" s="360">
        <f t="shared" si="1"/>
        <v>98.178148203174487</v>
      </c>
      <c r="L40" s="363"/>
      <c r="M40" s="364"/>
      <c r="N40" s="369"/>
      <c r="O40" s="369"/>
      <c r="P40" s="369"/>
      <c r="Q40" s="369"/>
    </row>
    <row r="41" spans="1:17">
      <c r="A41" s="450">
        <v>29</v>
      </c>
      <c r="B41" s="443" t="s">
        <v>820</v>
      </c>
      <c r="C41" s="360">
        <v>223.03</v>
      </c>
      <c r="D41" s="360">
        <v>46.71</v>
      </c>
      <c r="E41" s="360">
        <v>176.40613444575988</v>
      </c>
      <c r="F41" s="361">
        <v>4918.7661476378871</v>
      </c>
      <c r="G41" s="360">
        <v>153.46532809346758</v>
      </c>
      <c r="H41" s="360">
        <v>4918.7661476378871</v>
      </c>
      <c r="I41" s="360">
        <v>153.46532809346758</v>
      </c>
      <c r="J41" s="362">
        <f t="shared" si="0"/>
        <v>0</v>
      </c>
      <c r="K41" s="360">
        <f t="shared" si="1"/>
        <v>69.650806352292307</v>
      </c>
      <c r="L41" s="363"/>
      <c r="M41" s="364"/>
      <c r="N41" s="369"/>
      <c r="O41" s="369"/>
      <c r="P41" s="369"/>
      <c r="Q41" s="369"/>
    </row>
    <row r="42" spans="1:17">
      <c r="A42" s="450">
        <v>30</v>
      </c>
      <c r="B42" s="443" t="s">
        <v>821</v>
      </c>
      <c r="C42" s="360">
        <v>145.41</v>
      </c>
      <c r="D42" s="360">
        <v>30.45</v>
      </c>
      <c r="E42" s="360">
        <v>115.01134555631489</v>
      </c>
      <c r="F42" s="361">
        <v>3206.8834504767556</v>
      </c>
      <c r="G42" s="360">
        <v>100.05464909553933</v>
      </c>
      <c r="H42" s="360">
        <v>3206.8834504767556</v>
      </c>
      <c r="I42" s="360">
        <v>100.05464909553933</v>
      </c>
      <c r="J42" s="362">
        <f t="shared" si="0"/>
        <v>0</v>
      </c>
      <c r="K42" s="360">
        <f t="shared" si="1"/>
        <v>45.406696460775549</v>
      </c>
      <c r="L42" s="363"/>
      <c r="M42" s="364"/>
      <c r="N42" s="369"/>
      <c r="O42" s="369"/>
      <c r="P42" s="369"/>
      <c r="Q42" s="369"/>
    </row>
    <row r="43" spans="1:17">
      <c r="A43" s="450">
        <v>31</v>
      </c>
      <c r="B43" s="443" t="s">
        <v>822</v>
      </c>
      <c r="C43" s="360">
        <v>70.28</v>
      </c>
      <c r="D43" s="360">
        <v>14.72</v>
      </c>
      <c r="E43" s="360">
        <v>55.585907341808905</v>
      </c>
      <c r="F43" s="361">
        <v>1549.9125366453363</v>
      </c>
      <c r="G43" s="360">
        <v>48.357215775887269</v>
      </c>
      <c r="H43" s="360">
        <v>1549.9125366453363</v>
      </c>
      <c r="I43" s="360">
        <v>48.357215775887269</v>
      </c>
      <c r="J43" s="362">
        <f t="shared" si="0"/>
        <v>0</v>
      </c>
      <c r="K43" s="360">
        <f t="shared" si="1"/>
        <v>21.948691565921635</v>
      </c>
      <c r="L43" s="363"/>
      <c r="M43" s="364"/>
      <c r="N43" s="369"/>
      <c r="O43" s="369"/>
      <c r="P43" s="369"/>
      <c r="Q43" s="369"/>
    </row>
    <row r="44" spans="1:17">
      <c r="A44" s="450">
        <v>32</v>
      </c>
      <c r="B44" s="443" t="s">
        <v>823</v>
      </c>
      <c r="C44" s="360">
        <v>75.08</v>
      </c>
      <c r="D44" s="360">
        <v>15.72</v>
      </c>
      <c r="E44" s="360">
        <v>59.387104941543321</v>
      </c>
      <c r="F44" s="361">
        <v>1655.9020598146958</v>
      </c>
      <c r="G44" s="360">
        <v>51.664085112512907</v>
      </c>
      <c r="H44" s="360">
        <v>1655.9020598146958</v>
      </c>
      <c r="I44" s="360">
        <v>51.664085112512907</v>
      </c>
      <c r="J44" s="362">
        <f t="shared" si="0"/>
        <v>0</v>
      </c>
      <c r="K44" s="360">
        <f t="shared" si="1"/>
        <v>23.443019829030419</v>
      </c>
      <c r="L44" s="363"/>
      <c r="M44" s="364"/>
      <c r="N44" s="369"/>
      <c r="O44" s="369"/>
      <c r="P44" s="369"/>
      <c r="Q44" s="369"/>
    </row>
    <row r="45" spans="1:17">
      <c r="A45" s="436">
        <v>33</v>
      </c>
      <c r="B45" s="330" t="s">
        <v>824</v>
      </c>
      <c r="C45" s="360">
        <v>236.06</v>
      </c>
      <c r="D45" s="360">
        <v>49.46</v>
      </c>
      <c r="E45" s="360">
        <v>186.71400004452431</v>
      </c>
      <c r="F45" s="361">
        <v>5206.1823450445208</v>
      </c>
      <c r="G45" s="360">
        <v>162.43270318520024</v>
      </c>
      <c r="H45" s="360">
        <v>5206.1823450445208</v>
      </c>
      <c r="I45" s="360">
        <v>162.43270318520024</v>
      </c>
      <c r="J45" s="362">
        <f t="shared" si="0"/>
        <v>0</v>
      </c>
      <c r="K45" s="360">
        <f t="shared" si="1"/>
        <v>73.741296859324081</v>
      </c>
      <c r="L45" s="363"/>
      <c r="M45" s="364"/>
      <c r="N45" s="369"/>
      <c r="O45" s="369"/>
      <c r="P45" s="369"/>
      <c r="Q45" s="369"/>
    </row>
    <row r="46" spans="1:17">
      <c r="A46" s="436">
        <v>34</v>
      </c>
      <c r="B46" s="330" t="s">
        <v>825</v>
      </c>
      <c r="C46" s="360">
        <v>198.09</v>
      </c>
      <c r="D46" s="360">
        <v>41.48</v>
      </c>
      <c r="E46" s="360">
        <v>156.68430172602211</v>
      </c>
      <c r="F46" s="361">
        <v>4368.8584958660003</v>
      </c>
      <c r="G46" s="360">
        <v>136.30822900250797</v>
      </c>
      <c r="H46" s="360">
        <v>4368.8584958660003</v>
      </c>
      <c r="I46" s="360">
        <v>136.30822900250797</v>
      </c>
      <c r="J46" s="362">
        <f t="shared" si="0"/>
        <v>0</v>
      </c>
      <c r="K46" s="360">
        <f t="shared" si="1"/>
        <v>61.856072723514131</v>
      </c>
      <c r="L46" s="363"/>
      <c r="M46" s="364"/>
      <c r="N46" s="369"/>
      <c r="O46" s="369"/>
      <c r="P46" s="369"/>
      <c r="Q46" s="369"/>
    </row>
    <row r="47" spans="1:17">
      <c r="A47" s="436">
        <v>35</v>
      </c>
      <c r="B47" s="330" t="s">
        <v>826</v>
      </c>
      <c r="C47" s="360">
        <v>318.89</v>
      </c>
      <c r="D47" s="360">
        <v>65.56</v>
      </c>
      <c r="E47" s="360">
        <v>253.45</v>
      </c>
      <c r="F47" s="361">
        <v>6904.2249996265418</v>
      </c>
      <c r="G47" s="360">
        <v>215.41157334906737</v>
      </c>
      <c r="H47" s="360">
        <v>6904.2249996265418</v>
      </c>
      <c r="I47" s="360">
        <v>215.41157334906737</v>
      </c>
      <c r="J47" s="362">
        <f t="shared" si="0"/>
        <v>0</v>
      </c>
      <c r="K47" s="360">
        <f t="shared" si="1"/>
        <v>103.59842665093262</v>
      </c>
      <c r="L47" s="363"/>
      <c r="M47" s="364"/>
      <c r="N47" s="369"/>
      <c r="O47" s="369"/>
      <c r="P47" s="369"/>
      <c r="Q47" s="369"/>
    </row>
    <row r="48" spans="1:17" s="125" customFormat="1">
      <c r="A48" s="436">
        <v>36</v>
      </c>
      <c r="B48" s="330" t="s">
        <v>827</v>
      </c>
      <c r="C48" s="365">
        <v>175</v>
      </c>
      <c r="D48" s="365">
        <v>36.64</v>
      </c>
      <c r="E48" s="360">
        <v>138.41525863159862</v>
      </c>
      <c r="F48" s="361">
        <v>3859.4592564069117</v>
      </c>
      <c r="G48" s="360">
        <v>120.41499092862766</v>
      </c>
      <c r="H48" s="360">
        <v>3859.4592564069117</v>
      </c>
      <c r="I48" s="365">
        <v>120.41499092862766</v>
      </c>
      <c r="J48" s="362">
        <f t="shared" si="0"/>
        <v>0</v>
      </c>
      <c r="K48" s="360">
        <f t="shared" si="1"/>
        <v>54.640267702970974</v>
      </c>
      <c r="L48" s="366"/>
      <c r="M48" s="364"/>
      <c r="N48" s="369"/>
      <c r="O48" s="369"/>
      <c r="P48" s="369"/>
      <c r="Q48" s="369"/>
    </row>
    <row r="49" spans="1:17" s="125" customFormat="1">
      <c r="A49" s="436">
        <v>37</v>
      </c>
      <c r="B49" s="330" t="s">
        <v>828</v>
      </c>
      <c r="C49" s="365">
        <v>230.48</v>
      </c>
      <c r="D49" s="365">
        <v>48.27</v>
      </c>
      <c r="E49" s="360">
        <v>182.31</v>
      </c>
      <c r="F49" s="361">
        <v>5083.2304565727172</v>
      </c>
      <c r="G49" s="360">
        <v>158.59660865708409</v>
      </c>
      <c r="H49" s="360">
        <v>5083.2304565727172</v>
      </c>
      <c r="I49" s="365">
        <v>158.59660865708409</v>
      </c>
      <c r="J49" s="362">
        <f t="shared" si="0"/>
        <v>0</v>
      </c>
      <c r="K49" s="360">
        <f t="shared" si="1"/>
        <v>71.983391342915922</v>
      </c>
      <c r="L49" s="366"/>
      <c r="M49" s="364"/>
      <c r="N49" s="369"/>
      <c r="O49" s="369"/>
      <c r="P49" s="369"/>
      <c r="Q49" s="369"/>
    </row>
    <row r="50" spans="1:17" ht="13.5" customHeight="1">
      <c r="A50" s="436">
        <v>38</v>
      </c>
      <c r="B50" s="330" t="s">
        <v>829</v>
      </c>
      <c r="C50" s="360">
        <v>240.03</v>
      </c>
      <c r="D50" s="360">
        <v>50.27</v>
      </c>
      <c r="E50" s="360">
        <v>185.22</v>
      </c>
      <c r="F50" s="361">
        <v>5293.7814130886345</v>
      </c>
      <c r="G50" s="360">
        <v>165.16579097887956</v>
      </c>
      <c r="H50" s="360">
        <v>5293.7814130886345</v>
      </c>
      <c r="I50" s="367">
        <v>165.16579097887956</v>
      </c>
      <c r="J50" s="362">
        <f t="shared" si="0"/>
        <v>0</v>
      </c>
      <c r="K50" s="360">
        <f t="shared" si="1"/>
        <v>70.324209021120453</v>
      </c>
      <c r="L50" s="363"/>
      <c r="M50" s="364"/>
      <c r="N50" s="369"/>
      <c r="O50" s="369"/>
      <c r="P50" s="369"/>
      <c r="Q50" s="369"/>
    </row>
    <row r="51" spans="1:17" s="249" customFormat="1" ht="15.75" customHeight="1">
      <c r="A51" s="749" t="s">
        <v>14</v>
      </c>
      <c r="B51" s="750"/>
      <c r="C51" s="368">
        <f t="shared" ref="C51:I51" si="2">SUM(C13:C50)</f>
        <v>10839.609999999999</v>
      </c>
      <c r="D51" s="368">
        <f t="shared" si="2"/>
        <v>2268.9299999999998</v>
      </c>
      <c r="E51" s="368">
        <f t="shared" si="2"/>
        <v>8570.6797351257392</v>
      </c>
      <c r="F51" s="447">
        <f t="shared" si="2"/>
        <v>238944.2423190524</v>
      </c>
      <c r="G51" s="447">
        <f t="shared" si="2"/>
        <v>7455.0518245613412</v>
      </c>
      <c r="H51" s="447">
        <f t="shared" si="2"/>
        <v>238944.2423190524</v>
      </c>
      <c r="I51" s="447">
        <f t="shared" si="2"/>
        <v>7455.0518245613412</v>
      </c>
      <c r="J51" s="590">
        <f t="shared" si="0"/>
        <v>0</v>
      </c>
      <c r="K51" s="360">
        <f t="shared" si="1"/>
        <v>3384.5579105643983</v>
      </c>
      <c r="L51" s="448"/>
      <c r="M51" s="449"/>
      <c r="N51" s="369"/>
      <c r="O51" s="369"/>
      <c r="P51" s="369"/>
      <c r="Q51" s="369"/>
    </row>
    <row r="54" spans="1:17">
      <c r="D54" s="369"/>
      <c r="E54" s="369"/>
    </row>
    <row r="55" spans="1:17" ht="12.75" customHeight="1">
      <c r="C55" s="369"/>
      <c r="E55" s="603"/>
      <c r="F55" s="369"/>
      <c r="K55" s="641" t="s">
        <v>1027</v>
      </c>
      <c r="L55" s="641"/>
      <c r="M55" s="641"/>
    </row>
    <row r="56" spans="1:17" ht="12.75" customHeight="1">
      <c r="C56" s="603"/>
      <c r="D56" s="369"/>
      <c r="E56" s="604"/>
      <c r="G56" s="369"/>
      <c r="H56" s="369"/>
      <c r="K56" s="641"/>
      <c r="L56" s="641"/>
      <c r="M56" s="641"/>
    </row>
    <row r="57" spans="1:17" ht="12.75" customHeight="1">
      <c r="C57" s="630"/>
      <c r="E57" s="603"/>
      <c r="F57" s="369"/>
      <c r="K57" s="641"/>
      <c r="L57" s="641"/>
      <c r="M57" s="641"/>
    </row>
    <row r="58" spans="1:17" ht="12.75" customHeight="1">
      <c r="C58" s="369"/>
      <c r="D58" s="369"/>
      <c r="E58" s="369"/>
      <c r="F58" s="369"/>
      <c r="G58" s="369"/>
      <c r="K58" s="641"/>
      <c r="L58" s="641"/>
      <c r="M58" s="641"/>
    </row>
    <row r="59" spans="1:17">
      <c r="C59" s="369"/>
      <c r="D59" s="369"/>
      <c r="F59" s="369"/>
    </row>
    <row r="60" spans="1:17">
      <c r="C60" s="369"/>
      <c r="F60" s="369"/>
    </row>
    <row r="61" spans="1:17">
      <c r="C61" s="369"/>
      <c r="E61" s="369"/>
      <c r="F61" s="369"/>
    </row>
    <row r="62" spans="1:17">
      <c r="C62" s="369"/>
      <c r="F62" s="369"/>
    </row>
    <row r="63" spans="1:17">
      <c r="E63" s="369"/>
      <c r="F63" s="369"/>
    </row>
    <row r="64" spans="1:17">
      <c r="D64" s="369"/>
      <c r="E64" s="369"/>
      <c r="F64" s="369"/>
    </row>
    <row r="66" spans="3:6">
      <c r="F66" s="369"/>
    </row>
    <row r="67" spans="3:6">
      <c r="C67" s="601"/>
    </row>
  </sheetData>
  <mergeCells count="19">
    <mergeCell ref="A4:M4"/>
    <mergeCell ref="A9:A11"/>
    <mergeCell ref="M9:M11"/>
    <mergeCell ref="L9:L11"/>
    <mergeCell ref="B9:B11"/>
    <mergeCell ref="A51:B51"/>
    <mergeCell ref="K55:M58"/>
    <mergeCell ref="K1:M1"/>
    <mergeCell ref="B3:K3"/>
    <mergeCell ref="C9:C11"/>
    <mergeCell ref="J9:J11"/>
    <mergeCell ref="L7:M7"/>
    <mergeCell ref="G8:M8"/>
    <mergeCell ref="F9:G10"/>
    <mergeCell ref="H9:I10"/>
    <mergeCell ref="K9:K11"/>
    <mergeCell ref="D9:D11"/>
    <mergeCell ref="E9:E11"/>
    <mergeCell ref="A6:M6"/>
  </mergeCells>
  <printOptions horizontalCentered="1"/>
  <pageMargins left="0.70866141732283472" right="0.70866141732283472" top="0.23622047244094491" bottom="0" header="0.31496062992125984" footer="0.31496062992125984"/>
  <pageSetup paperSize="9" scale="74"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R59"/>
  <sheetViews>
    <sheetView topLeftCell="A39" zoomScaleSheetLayoutView="90" workbookViewId="0">
      <selection activeCell="I55" sqref="I55:K58"/>
    </sheetView>
  </sheetViews>
  <sheetFormatPr defaultColWidth="9.140625" defaultRowHeight="12.75"/>
  <cols>
    <col min="1" max="1" width="6.5703125" style="309" customWidth="1"/>
    <col min="2" max="2" width="16" style="309" customWidth="1"/>
    <col min="3" max="3" width="10.5703125" style="309" customWidth="1"/>
    <col min="4" max="4" width="9.85546875" style="309" customWidth="1"/>
    <col min="5" max="5" width="8.7109375" style="309" customWidth="1"/>
    <col min="6" max="6" width="10.85546875" style="309" customWidth="1"/>
    <col min="7" max="7" width="15.85546875" style="309" customWidth="1"/>
    <col min="8" max="8" width="12.42578125" style="309" customWidth="1"/>
    <col min="9" max="9" width="12.140625" style="309" customWidth="1"/>
    <col min="10" max="10" width="9" style="309" customWidth="1"/>
    <col min="11" max="11" width="12" style="309" customWidth="1"/>
    <col min="12" max="12" width="17.28515625" style="309" customWidth="1"/>
    <col min="13" max="13" width="9.140625" style="309" hidden="1" customWidth="1"/>
    <col min="14" max="16384" width="9.140625" style="309"/>
  </cols>
  <sheetData>
    <row r="1" spans="1:18" customFormat="1" ht="15">
      <c r="D1" s="29"/>
      <c r="E1" s="29"/>
      <c r="F1" s="29"/>
      <c r="G1" s="29"/>
      <c r="H1" s="29"/>
      <c r="I1" s="29"/>
      <c r="J1" s="29"/>
      <c r="K1" s="29"/>
      <c r="L1" s="744" t="s">
        <v>444</v>
      </c>
      <c r="M1" s="744"/>
      <c r="N1" s="744"/>
      <c r="O1" s="35"/>
      <c r="P1" s="35"/>
    </row>
    <row r="2" spans="1:18" customFormat="1" ht="15">
      <c r="A2" s="732" t="s">
        <v>0</v>
      </c>
      <c r="B2" s="732"/>
      <c r="C2" s="732"/>
      <c r="D2" s="732"/>
      <c r="E2" s="732"/>
      <c r="F2" s="732"/>
      <c r="G2" s="732"/>
      <c r="H2" s="732"/>
      <c r="I2" s="732"/>
      <c r="J2" s="732"/>
      <c r="K2" s="732"/>
      <c r="L2" s="732"/>
      <c r="M2" s="37"/>
      <c r="N2" s="37"/>
      <c r="O2" s="37"/>
      <c r="P2" s="37"/>
    </row>
    <row r="3" spans="1:18" customFormat="1" ht="20.25">
      <c r="A3" s="762" t="s">
        <v>652</v>
      </c>
      <c r="B3" s="762"/>
      <c r="C3" s="762"/>
      <c r="D3" s="762"/>
      <c r="E3" s="762"/>
      <c r="F3" s="762"/>
      <c r="G3" s="762"/>
      <c r="H3" s="762"/>
      <c r="I3" s="762"/>
      <c r="J3" s="762"/>
      <c r="K3" s="762"/>
      <c r="L3" s="762"/>
      <c r="M3" s="36"/>
      <c r="N3" s="36"/>
      <c r="O3" s="36"/>
      <c r="P3" s="36"/>
    </row>
    <row r="4" spans="1:18" customFormat="1" ht="10.5" customHeight="1"/>
    <row r="5" spans="1:18" ht="19.5" customHeight="1">
      <c r="A5" s="737" t="s">
        <v>669</v>
      </c>
      <c r="B5" s="737"/>
      <c r="C5" s="737"/>
      <c r="D5" s="737"/>
      <c r="E5" s="737"/>
      <c r="F5" s="737"/>
      <c r="G5" s="737"/>
      <c r="H5" s="737"/>
      <c r="I5" s="737"/>
      <c r="J5" s="737"/>
      <c r="K5" s="737"/>
      <c r="L5" s="737"/>
    </row>
    <row r="6" spans="1:18">
      <c r="A6" s="21"/>
      <c r="B6" s="21"/>
      <c r="C6" s="21"/>
      <c r="D6" s="21"/>
      <c r="E6" s="21"/>
      <c r="F6" s="21"/>
      <c r="G6" s="21"/>
      <c r="H6" s="21"/>
      <c r="I6" s="21"/>
      <c r="J6" s="21"/>
      <c r="K6" s="21"/>
      <c r="L6" s="21"/>
    </row>
    <row r="7" spans="1:18">
      <c r="A7" s="670" t="s">
        <v>831</v>
      </c>
      <c r="B7" s="670"/>
      <c r="F7" s="745" t="s">
        <v>15</v>
      </c>
      <c r="G7" s="745"/>
      <c r="H7" s="745"/>
      <c r="I7" s="745"/>
      <c r="J7" s="745"/>
      <c r="K7" s="745"/>
      <c r="L7" s="745"/>
    </row>
    <row r="8" spans="1:18">
      <c r="A8" s="13"/>
      <c r="F8" s="310"/>
      <c r="G8" s="91"/>
      <c r="H8" s="91"/>
      <c r="I8" s="746" t="s">
        <v>1014</v>
      </c>
      <c r="J8" s="746"/>
      <c r="K8" s="746"/>
      <c r="L8" s="746"/>
    </row>
    <row r="9" spans="1:18" s="13" customFormat="1">
      <c r="A9" s="658" t="s">
        <v>2</v>
      </c>
      <c r="B9" s="658" t="s">
        <v>3</v>
      </c>
      <c r="C9" s="644" t="s">
        <v>19</v>
      </c>
      <c r="D9" s="645"/>
      <c r="E9" s="645"/>
      <c r="F9" s="645"/>
      <c r="G9" s="645"/>
      <c r="H9" s="644" t="s">
        <v>20</v>
      </c>
      <c r="I9" s="645"/>
      <c r="J9" s="645"/>
      <c r="K9" s="645"/>
      <c r="L9" s="645"/>
      <c r="R9" s="26"/>
    </row>
    <row r="10" spans="1:18" s="13" customFormat="1" ht="77.45" customHeight="1">
      <c r="A10" s="658"/>
      <c r="B10" s="658"/>
      <c r="C10" s="300" t="s">
        <v>665</v>
      </c>
      <c r="D10" s="300" t="s">
        <v>667</v>
      </c>
      <c r="E10" s="300" t="s">
        <v>64</v>
      </c>
      <c r="F10" s="300" t="s">
        <v>65</v>
      </c>
      <c r="G10" s="300" t="s">
        <v>377</v>
      </c>
      <c r="H10" s="300" t="s">
        <v>665</v>
      </c>
      <c r="I10" s="300" t="s">
        <v>667</v>
      </c>
      <c r="J10" s="300" t="s">
        <v>64</v>
      </c>
      <c r="K10" s="300" t="s">
        <v>65</v>
      </c>
      <c r="L10" s="300" t="s">
        <v>378</v>
      </c>
    </row>
    <row r="11" spans="1:18" s="13" customFormat="1">
      <c r="A11" s="300">
        <v>1</v>
      </c>
      <c r="B11" s="300">
        <v>2</v>
      </c>
      <c r="C11" s="300">
        <v>3</v>
      </c>
      <c r="D11" s="300">
        <v>4</v>
      </c>
      <c r="E11" s="300">
        <v>5</v>
      </c>
      <c r="F11" s="300">
        <v>6</v>
      </c>
      <c r="G11" s="300">
        <v>7</v>
      </c>
      <c r="H11" s="300">
        <v>8</v>
      </c>
      <c r="I11" s="300">
        <v>9</v>
      </c>
      <c r="J11" s="300">
        <v>10</v>
      </c>
      <c r="K11" s="300">
        <v>11</v>
      </c>
      <c r="L11" s="300">
        <v>12</v>
      </c>
    </row>
    <row r="12" spans="1:18" s="13" customFormat="1" ht="15" customHeight="1">
      <c r="A12" s="265">
        <v>1</v>
      </c>
      <c r="B12" s="331" t="s">
        <v>792</v>
      </c>
      <c r="C12" s="300" t="s">
        <v>839</v>
      </c>
      <c r="D12" s="300" t="s">
        <v>839</v>
      </c>
      <c r="E12" s="300" t="s">
        <v>839</v>
      </c>
      <c r="F12" s="300" t="s">
        <v>839</v>
      </c>
      <c r="G12" s="300" t="s">
        <v>839</v>
      </c>
      <c r="H12" s="300" t="s">
        <v>839</v>
      </c>
      <c r="I12" s="300" t="s">
        <v>839</v>
      </c>
      <c r="J12" s="300" t="s">
        <v>839</v>
      </c>
      <c r="K12" s="300" t="s">
        <v>839</v>
      </c>
      <c r="L12" s="300" t="s">
        <v>839</v>
      </c>
    </row>
    <row r="13" spans="1:18" s="13" customFormat="1" ht="15" customHeight="1">
      <c r="A13" s="265">
        <v>2</v>
      </c>
      <c r="B13" s="331" t="s">
        <v>793</v>
      </c>
      <c r="C13" s="300" t="s">
        <v>839</v>
      </c>
      <c r="D13" s="300" t="s">
        <v>839</v>
      </c>
      <c r="E13" s="300" t="s">
        <v>839</v>
      </c>
      <c r="F13" s="300" t="s">
        <v>839</v>
      </c>
      <c r="G13" s="300" t="s">
        <v>839</v>
      </c>
      <c r="H13" s="300" t="s">
        <v>839</v>
      </c>
      <c r="I13" s="300" t="s">
        <v>839</v>
      </c>
      <c r="J13" s="300" t="s">
        <v>839</v>
      </c>
      <c r="K13" s="300" t="s">
        <v>839</v>
      </c>
      <c r="L13" s="300" t="s">
        <v>839</v>
      </c>
    </row>
    <row r="14" spans="1:18" s="13" customFormat="1" ht="15" customHeight="1">
      <c r="A14" s="265">
        <v>3</v>
      </c>
      <c r="B14" s="331" t="s">
        <v>794</v>
      </c>
      <c r="C14" s="300" t="s">
        <v>839</v>
      </c>
      <c r="D14" s="300" t="s">
        <v>839</v>
      </c>
      <c r="E14" s="300" t="s">
        <v>839</v>
      </c>
      <c r="F14" s="300" t="s">
        <v>839</v>
      </c>
      <c r="G14" s="300" t="s">
        <v>839</v>
      </c>
      <c r="H14" s="300" t="s">
        <v>839</v>
      </c>
      <c r="I14" s="300" t="s">
        <v>839</v>
      </c>
      <c r="J14" s="300" t="s">
        <v>839</v>
      </c>
      <c r="K14" s="300" t="s">
        <v>839</v>
      </c>
      <c r="L14" s="300" t="s">
        <v>839</v>
      </c>
    </row>
    <row r="15" spans="1:18" s="13" customFormat="1" ht="15" customHeight="1">
      <c r="A15" s="265">
        <v>4</v>
      </c>
      <c r="B15" s="331" t="s">
        <v>795</v>
      </c>
      <c r="C15" s="300" t="s">
        <v>839</v>
      </c>
      <c r="D15" s="300" t="s">
        <v>839</v>
      </c>
      <c r="E15" s="300" t="s">
        <v>839</v>
      </c>
      <c r="F15" s="300" t="s">
        <v>839</v>
      </c>
      <c r="G15" s="300" t="s">
        <v>839</v>
      </c>
      <c r="H15" s="300" t="s">
        <v>839</v>
      </c>
      <c r="I15" s="300" t="s">
        <v>839</v>
      </c>
      <c r="J15" s="300" t="s">
        <v>839</v>
      </c>
      <c r="K15" s="300" t="s">
        <v>839</v>
      </c>
      <c r="L15" s="300" t="s">
        <v>839</v>
      </c>
    </row>
    <row r="16" spans="1:18" s="13" customFormat="1" ht="15" customHeight="1">
      <c r="A16" s="265">
        <v>5</v>
      </c>
      <c r="B16" s="331" t="s">
        <v>796</v>
      </c>
      <c r="C16" s="300" t="s">
        <v>839</v>
      </c>
      <c r="D16" s="300" t="s">
        <v>839</v>
      </c>
      <c r="E16" s="300" t="s">
        <v>839</v>
      </c>
      <c r="F16" s="300" t="s">
        <v>839</v>
      </c>
      <c r="G16" s="300" t="s">
        <v>839</v>
      </c>
      <c r="H16" s="300" t="s">
        <v>839</v>
      </c>
      <c r="I16" s="300" t="s">
        <v>839</v>
      </c>
      <c r="J16" s="300" t="s">
        <v>839</v>
      </c>
      <c r="K16" s="300" t="s">
        <v>839</v>
      </c>
      <c r="L16" s="300" t="s">
        <v>839</v>
      </c>
    </row>
    <row r="17" spans="1:12" s="13" customFormat="1" ht="15">
      <c r="A17" s="265">
        <v>6</v>
      </c>
      <c r="B17" s="331" t="s">
        <v>797</v>
      </c>
      <c r="C17" s="300" t="s">
        <v>839</v>
      </c>
      <c r="D17" s="300" t="s">
        <v>839</v>
      </c>
      <c r="E17" s="300" t="s">
        <v>839</v>
      </c>
      <c r="F17" s="300" t="s">
        <v>839</v>
      </c>
      <c r="G17" s="300" t="s">
        <v>839</v>
      </c>
      <c r="H17" s="300" t="s">
        <v>839</v>
      </c>
      <c r="I17" s="300" t="s">
        <v>839</v>
      </c>
      <c r="J17" s="300" t="s">
        <v>839</v>
      </c>
      <c r="K17" s="300" t="s">
        <v>839</v>
      </c>
      <c r="L17" s="300" t="s">
        <v>839</v>
      </c>
    </row>
    <row r="18" spans="1:12" s="13" customFormat="1" ht="15">
      <c r="A18" s="265">
        <v>7</v>
      </c>
      <c r="B18" s="331" t="s">
        <v>798</v>
      </c>
      <c r="C18" s="300" t="s">
        <v>839</v>
      </c>
      <c r="D18" s="300" t="s">
        <v>839</v>
      </c>
      <c r="E18" s="300" t="s">
        <v>839</v>
      </c>
      <c r="F18" s="300" t="s">
        <v>839</v>
      </c>
      <c r="G18" s="300" t="s">
        <v>839</v>
      </c>
      <c r="H18" s="300" t="s">
        <v>839</v>
      </c>
      <c r="I18" s="300" t="s">
        <v>839</v>
      </c>
      <c r="J18" s="300" t="s">
        <v>839</v>
      </c>
      <c r="K18" s="300" t="s">
        <v>839</v>
      </c>
      <c r="L18" s="300" t="s">
        <v>839</v>
      </c>
    </row>
    <row r="19" spans="1:12" s="13" customFormat="1" ht="15">
      <c r="A19" s="265">
        <v>8</v>
      </c>
      <c r="B19" s="331" t="s">
        <v>799</v>
      </c>
      <c r="C19" s="300" t="s">
        <v>839</v>
      </c>
      <c r="D19" s="300" t="s">
        <v>839</v>
      </c>
      <c r="E19" s="300" t="s">
        <v>839</v>
      </c>
      <c r="F19" s="300" t="s">
        <v>839</v>
      </c>
      <c r="G19" s="300" t="s">
        <v>839</v>
      </c>
      <c r="H19" s="300" t="s">
        <v>839</v>
      </c>
      <c r="I19" s="300" t="s">
        <v>839</v>
      </c>
      <c r="J19" s="300" t="s">
        <v>839</v>
      </c>
      <c r="K19" s="300" t="s">
        <v>839</v>
      </c>
      <c r="L19" s="300" t="s">
        <v>839</v>
      </c>
    </row>
    <row r="20" spans="1:12" s="13" customFormat="1" ht="15">
      <c r="A20" s="265">
        <v>9</v>
      </c>
      <c r="B20" s="331" t="s">
        <v>800</v>
      </c>
      <c r="C20" s="300" t="s">
        <v>839</v>
      </c>
      <c r="D20" s="300" t="s">
        <v>839</v>
      </c>
      <c r="E20" s="300" t="s">
        <v>839</v>
      </c>
      <c r="F20" s="300" t="s">
        <v>839</v>
      </c>
      <c r="G20" s="300" t="s">
        <v>839</v>
      </c>
      <c r="H20" s="300" t="s">
        <v>839</v>
      </c>
      <c r="I20" s="300" t="s">
        <v>839</v>
      </c>
      <c r="J20" s="300" t="s">
        <v>839</v>
      </c>
      <c r="K20" s="300" t="s">
        <v>839</v>
      </c>
      <c r="L20" s="300" t="s">
        <v>839</v>
      </c>
    </row>
    <row r="21" spans="1:12" s="13" customFormat="1" ht="15">
      <c r="A21" s="265">
        <v>10</v>
      </c>
      <c r="B21" s="331" t="s">
        <v>801</v>
      </c>
      <c r="C21" s="300" t="s">
        <v>839</v>
      </c>
      <c r="D21" s="300" t="s">
        <v>839</v>
      </c>
      <c r="E21" s="300" t="s">
        <v>839</v>
      </c>
      <c r="F21" s="300" t="s">
        <v>839</v>
      </c>
      <c r="G21" s="300" t="s">
        <v>839</v>
      </c>
      <c r="H21" s="300" t="s">
        <v>839</v>
      </c>
      <c r="I21" s="300" t="s">
        <v>839</v>
      </c>
      <c r="J21" s="300" t="s">
        <v>839</v>
      </c>
      <c r="K21" s="300" t="s">
        <v>839</v>
      </c>
      <c r="L21" s="300" t="s">
        <v>839</v>
      </c>
    </row>
    <row r="22" spans="1:12" s="13" customFormat="1" ht="15">
      <c r="A22" s="265">
        <v>11</v>
      </c>
      <c r="B22" s="331" t="s">
        <v>802</v>
      </c>
      <c r="C22" s="300" t="s">
        <v>839</v>
      </c>
      <c r="D22" s="300" t="s">
        <v>839</v>
      </c>
      <c r="E22" s="300" t="s">
        <v>839</v>
      </c>
      <c r="F22" s="300" t="s">
        <v>839</v>
      </c>
      <c r="G22" s="300" t="s">
        <v>839</v>
      </c>
      <c r="H22" s="300" t="s">
        <v>839</v>
      </c>
      <c r="I22" s="300" t="s">
        <v>839</v>
      </c>
      <c r="J22" s="300" t="s">
        <v>839</v>
      </c>
      <c r="K22" s="300" t="s">
        <v>839</v>
      </c>
      <c r="L22" s="300" t="s">
        <v>839</v>
      </c>
    </row>
    <row r="23" spans="1:12" s="13" customFormat="1" ht="15">
      <c r="A23" s="265">
        <v>12</v>
      </c>
      <c r="B23" s="331" t="s">
        <v>803</v>
      </c>
      <c r="C23" s="300" t="s">
        <v>839</v>
      </c>
      <c r="D23" s="300" t="s">
        <v>839</v>
      </c>
      <c r="E23" s="300" t="s">
        <v>839</v>
      </c>
      <c r="F23" s="300" t="s">
        <v>839</v>
      </c>
      <c r="G23" s="300" t="s">
        <v>839</v>
      </c>
      <c r="H23" s="300" t="s">
        <v>839</v>
      </c>
      <c r="I23" s="300" t="s">
        <v>839</v>
      </c>
      <c r="J23" s="300" t="s">
        <v>839</v>
      </c>
      <c r="K23" s="300" t="s">
        <v>839</v>
      </c>
      <c r="L23" s="300" t="s">
        <v>839</v>
      </c>
    </row>
    <row r="24" spans="1:12" s="13" customFormat="1" ht="15">
      <c r="A24" s="265">
        <v>13</v>
      </c>
      <c r="B24" s="331" t="s">
        <v>804</v>
      </c>
      <c r="C24" s="300" t="s">
        <v>839</v>
      </c>
      <c r="D24" s="300" t="s">
        <v>839</v>
      </c>
      <c r="E24" s="300" t="s">
        <v>839</v>
      </c>
      <c r="F24" s="300" t="s">
        <v>839</v>
      </c>
      <c r="G24" s="300" t="s">
        <v>839</v>
      </c>
      <c r="H24" s="300" t="s">
        <v>839</v>
      </c>
      <c r="I24" s="300" t="s">
        <v>839</v>
      </c>
      <c r="J24" s="300" t="s">
        <v>839</v>
      </c>
      <c r="K24" s="300" t="s">
        <v>839</v>
      </c>
      <c r="L24" s="300" t="s">
        <v>839</v>
      </c>
    </row>
    <row r="25" spans="1:12" s="13" customFormat="1" ht="15">
      <c r="A25" s="265">
        <v>14</v>
      </c>
      <c r="B25" s="331" t="s">
        <v>805</v>
      </c>
      <c r="C25" s="300" t="s">
        <v>839</v>
      </c>
      <c r="D25" s="300" t="s">
        <v>839</v>
      </c>
      <c r="E25" s="300" t="s">
        <v>839</v>
      </c>
      <c r="F25" s="300" t="s">
        <v>839</v>
      </c>
      <c r="G25" s="300" t="s">
        <v>839</v>
      </c>
      <c r="H25" s="300" t="s">
        <v>839</v>
      </c>
      <c r="I25" s="300" t="s">
        <v>839</v>
      </c>
      <c r="J25" s="300" t="s">
        <v>839</v>
      </c>
      <c r="K25" s="300" t="s">
        <v>839</v>
      </c>
      <c r="L25" s="300" t="s">
        <v>839</v>
      </c>
    </row>
    <row r="26" spans="1:12" s="13" customFormat="1" ht="15">
      <c r="A26" s="265">
        <v>15</v>
      </c>
      <c r="B26" s="331" t="s">
        <v>806</v>
      </c>
      <c r="C26" s="300" t="s">
        <v>839</v>
      </c>
      <c r="D26" s="300" t="s">
        <v>839</v>
      </c>
      <c r="E26" s="300" t="s">
        <v>839</v>
      </c>
      <c r="F26" s="300" t="s">
        <v>839</v>
      </c>
      <c r="G26" s="300" t="s">
        <v>839</v>
      </c>
      <c r="H26" s="300" t="s">
        <v>839</v>
      </c>
      <c r="I26" s="300" t="s">
        <v>839</v>
      </c>
      <c r="J26" s="300" t="s">
        <v>839</v>
      </c>
      <c r="K26" s="300" t="s">
        <v>839</v>
      </c>
      <c r="L26" s="300" t="s">
        <v>839</v>
      </c>
    </row>
    <row r="27" spans="1:12" s="13" customFormat="1" ht="15">
      <c r="A27" s="265">
        <v>16</v>
      </c>
      <c r="B27" s="331" t="s">
        <v>807</v>
      </c>
      <c r="C27" s="300" t="s">
        <v>839</v>
      </c>
      <c r="D27" s="300" t="s">
        <v>839</v>
      </c>
      <c r="E27" s="300" t="s">
        <v>839</v>
      </c>
      <c r="F27" s="300" t="s">
        <v>839</v>
      </c>
      <c r="G27" s="300" t="s">
        <v>839</v>
      </c>
      <c r="H27" s="300" t="s">
        <v>839</v>
      </c>
      <c r="I27" s="300" t="s">
        <v>839</v>
      </c>
      <c r="J27" s="300" t="s">
        <v>839</v>
      </c>
      <c r="K27" s="300" t="s">
        <v>839</v>
      </c>
      <c r="L27" s="300" t="s">
        <v>839</v>
      </c>
    </row>
    <row r="28" spans="1:12" s="13" customFormat="1" ht="15">
      <c r="A28" s="265">
        <v>17</v>
      </c>
      <c r="B28" s="331" t="s">
        <v>808</v>
      </c>
      <c r="C28" s="300" t="s">
        <v>839</v>
      </c>
      <c r="D28" s="300" t="s">
        <v>839</v>
      </c>
      <c r="E28" s="300" t="s">
        <v>839</v>
      </c>
      <c r="F28" s="300" t="s">
        <v>839</v>
      </c>
      <c r="G28" s="300" t="s">
        <v>839</v>
      </c>
      <c r="H28" s="300" t="s">
        <v>839</v>
      </c>
      <c r="I28" s="300" t="s">
        <v>839</v>
      </c>
      <c r="J28" s="300" t="s">
        <v>839</v>
      </c>
      <c r="K28" s="300" t="s">
        <v>839</v>
      </c>
      <c r="L28" s="300" t="s">
        <v>839</v>
      </c>
    </row>
    <row r="29" spans="1:12" s="13" customFormat="1" ht="15">
      <c r="A29" s="265">
        <v>18</v>
      </c>
      <c r="B29" s="331" t="s">
        <v>809</v>
      </c>
      <c r="C29" s="300" t="s">
        <v>839</v>
      </c>
      <c r="D29" s="300" t="s">
        <v>839</v>
      </c>
      <c r="E29" s="300" t="s">
        <v>839</v>
      </c>
      <c r="F29" s="300" t="s">
        <v>839</v>
      </c>
      <c r="G29" s="300" t="s">
        <v>839</v>
      </c>
      <c r="H29" s="300" t="s">
        <v>839</v>
      </c>
      <c r="I29" s="300" t="s">
        <v>839</v>
      </c>
      <c r="J29" s="300" t="s">
        <v>839</v>
      </c>
      <c r="K29" s="300" t="s">
        <v>839</v>
      </c>
      <c r="L29" s="300" t="s">
        <v>839</v>
      </c>
    </row>
    <row r="30" spans="1:12" s="13" customFormat="1" ht="15">
      <c r="A30" s="265">
        <v>19</v>
      </c>
      <c r="B30" s="331" t="s">
        <v>810</v>
      </c>
      <c r="C30" s="300" t="s">
        <v>839</v>
      </c>
      <c r="D30" s="300" t="s">
        <v>839</v>
      </c>
      <c r="E30" s="300" t="s">
        <v>839</v>
      </c>
      <c r="F30" s="300" t="s">
        <v>839</v>
      </c>
      <c r="G30" s="300" t="s">
        <v>839</v>
      </c>
      <c r="H30" s="300" t="s">
        <v>839</v>
      </c>
      <c r="I30" s="300" t="s">
        <v>839</v>
      </c>
      <c r="J30" s="300" t="s">
        <v>839</v>
      </c>
      <c r="K30" s="300" t="s">
        <v>839</v>
      </c>
      <c r="L30" s="300" t="s">
        <v>839</v>
      </c>
    </row>
    <row r="31" spans="1:12" s="13" customFormat="1" ht="15.75" customHeight="1">
      <c r="A31" s="265">
        <v>20</v>
      </c>
      <c r="B31" s="331" t="s">
        <v>811</v>
      </c>
      <c r="C31" s="300" t="s">
        <v>839</v>
      </c>
      <c r="D31" s="300" t="s">
        <v>839</v>
      </c>
      <c r="E31" s="300" t="s">
        <v>839</v>
      </c>
      <c r="F31" s="300" t="s">
        <v>839</v>
      </c>
      <c r="G31" s="300" t="s">
        <v>839</v>
      </c>
      <c r="H31" s="300" t="s">
        <v>839</v>
      </c>
      <c r="I31" s="300" t="s">
        <v>839</v>
      </c>
      <c r="J31" s="300" t="s">
        <v>839</v>
      </c>
      <c r="K31" s="300" t="s">
        <v>839</v>
      </c>
      <c r="L31" s="300" t="s">
        <v>839</v>
      </c>
    </row>
    <row r="32" spans="1:12" s="13" customFormat="1" ht="15.75" customHeight="1">
      <c r="A32" s="265">
        <v>21</v>
      </c>
      <c r="B32" s="331" t="s">
        <v>812</v>
      </c>
      <c r="C32" s="300" t="s">
        <v>839</v>
      </c>
      <c r="D32" s="300" t="s">
        <v>839</v>
      </c>
      <c r="E32" s="300" t="s">
        <v>839</v>
      </c>
      <c r="F32" s="300" t="s">
        <v>839</v>
      </c>
      <c r="G32" s="300" t="s">
        <v>839</v>
      </c>
      <c r="H32" s="300" t="s">
        <v>839</v>
      </c>
      <c r="I32" s="300" t="s">
        <v>839</v>
      </c>
      <c r="J32" s="300" t="s">
        <v>839</v>
      </c>
      <c r="K32" s="300" t="s">
        <v>839</v>
      </c>
      <c r="L32" s="300" t="s">
        <v>839</v>
      </c>
    </row>
    <row r="33" spans="1:12" s="13" customFormat="1" ht="14.25" customHeight="1">
      <c r="A33" s="265">
        <v>22</v>
      </c>
      <c r="B33" s="331" t="s">
        <v>813</v>
      </c>
      <c r="C33" s="300" t="s">
        <v>839</v>
      </c>
      <c r="D33" s="300" t="s">
        <v>839</v>
      </c>
      <c r="E33" s="300" t="s">
        <v>839</v>
      </c>
      <c r="F33" s="300" t="s">
        <v>839</v>
      </c>
      <c r="G33" s="300" t="s">
        <v>839</v>
      </c>
      <c r="H33" s="300" t="s">
        <v>839</v>
      </c>
      <c r="I33" s="300" t="s">
        <v>839</v>
      </c>
      <c r="J33" s="300" t="s">
        <v>839</v>
      </c>
      <c r="K33" s="300" t="s">
        <v>839</v>
      </c>
      <c r="L33" s="300" t="s">
        <v>839</v>
      </c>
    </row>
    <row r="34" spans="1:12" s="13" customFormat="1" ht="13.15" customHeight="1">
      <c r="A34" s="265">
        <v>23</v>
      </c>
      <c r="B34" s="331" t="s">
        <v>814</v>
      </c>
      <c r="C34" s="300" t="s">
        <v>839</v>
      </c>
      <c r="D34" s="300" t="s">
        <v>839</v>
      </c>
      <c r="E34" s="300" t="s">
        <v>839</v>
      </c>
      <c r="F34" s="300" t="s">
        <v>839</v>
      </c>
      <c r="G34" s="300" t="s">
        <v>839</v>
      </c>
      <c r="H34" s="300" t="s">
        <v>839</v>
      </c>
      <c r="I34" s="300" t="s">
        <v>839</v>
      </c>
      <c r="J34" s="300" t="s">
        <v>839</v>
      </c>
      <c r="K34" s="300" t="s">
        <v>839</v>
      </c>
      <c r="L34" s="300" t="s">
        <v>839</v>
      </c>
    </row>
    <row r="35" spans="1:12" s="13" customFormat="1" ht="13.15" customHeight="1">
      <c r="A35" s="265">
        <v>24</v>
      </c>
      <c r="B35" s="331" t="s">
        <v>815</v>
      </c>
      <c r="C35" s="300" t="s">
        <v>839</v>
      </c>
      <c r="D35" s="300" t="s">
        <v>839</v>
      </c>
      <c r="E35" s="300" t="s">
        <v>839</v>
      </c>
      <c r="F35" s="300" t="s">
        <v>839</v>
      </c>
      <c r="G35" s="300" t="s">
        <v>839</v>
      </c>
      <c r="H35" s="300" t="s">
        <v>839</v>
      </c>
      <c r="I35" s="300" t="s">
        <v>839</v>
      </c>
      <c r="J35" s="300" t="s">
        <v>839</v>
      </c>
      <c r="K35" s="300" t="s">
        <v>839</v>
      </c>
      <c r="L35" s="300" t="s">
        <v>839</v>
      </c>
    </row>
    <row r="36" spans="1:12" s="13" customFormat="1" ht="15">
      <c r="A36" s="265">
        <v>25</v>
      </c>
      <c r="B36" s="331" t="s">
        <v>816</v>
      </c>
      <c r="C36" s="300" t="s">
        <v>839</v>
      </c>
      <c r="D36" s="300" t="s">
        <v>839</v>
      </c>
      <c r="E36" s="300" t="s">
        <v>839</v>
      </c>
      <c r="F36" s="300" t="s">
        <v>839</v>
      </c>
      <c r="G36" s="300" t="s">
        <v>839</v>
      </c>
      <c r="H36" s="300" t="s">
        <v>839</v>
      </c>
      <c r="I36" s="300" t="s">
        <v>839</v>
      </c>
      <c r="J36" s="300" t="s">
        <v>839</v>
      </c>
      <c r="K36" s="300" t="s">
        <v>839</v>
      </c>
      <c r="L36" s="300" t="s">
        <v>839</v>
      </c>
    </row>
    <row r="37" spans="1:12" s="13" customFormat="1" ht="15">
      <c r="A37" s="265">
        <v>26</v>
      </c>
      <c r="B37" s="331" t="s">
        <v>817</v>
      </c>
      <c r="C37" s="300" t="s">
        <v>839</v>
      </c>
      <c r="D37" s="300" t="s">
        <v>839</v>
      </c>
      <c r="E37" s="300" t="s">
        <v>839</v>
      </c>
      <c r="F37" s="300" t="s">
        <v>839</v>
      </c>
      <c r="G37" s="300" t="s">
        <v>839</v>
      </c>
      <c r="H37" s="300" t="s">
        <v>839</v>
      </c>
      <c r="I37" s="300" t="s">
        <v>839</v>
      </c>
      <c r="J37" s="300" t="s">
        <v>839</v>
      </c>
      <c r="K37" s="300" t="s">
        <v>839</v>
      </c>
      <c r="L37" s="300" t="s">
        <v>839</v>
      </c>
    </row>
    <row r="38" spans="1:12" s="13" customFormat="1" ht="15">
      <c r="A38" s="265">
        <v>27</v>
      </c>
      <c r="B38" s="331" t="s">
        <v>818</v>
      </c>
      <c r="C38" s="300" t="s">
        <v>839</v>
      </c>
      <c r="D38" s="300" t="s">
        <v>839</v>
      </c>
      <c r="E38" s="300" t="s">
        <v>839</v>
      </c>
      <c r="F38" s="300" t="s">
        <v>839</v>
      </c>
      <c r="G38" s="300" t="s">
        <v>839</v>
      </c>
      <c r="H38" s="300" t="s">
        <v>839</v>
      </c>
      <c r="I38" s="300" t="s">
        <v>839</v>
      </c>
      <c r="J38" s="300" t="s">
        <v>839</v>
      </c>
      <c r="K38" s="300" t="s">
        <v>839</v>
      </c>
      <c r="L38" s="300" t="s">
        <v>839</v>
      </c>
    </row>
    <row r="39" spans="1:12" s="13" customFormat="1" ht="15">
      <c r="A39" s="265">
        <v>28</v>
      </c>
      <c r="B39" s="331" t="s">
        <v>819</v>
      </c>
      <c r="C39" s="300" t="s">
        <v>839</v>
      </c>
      <c r="D39" s="300" t="s">
        <v>839</v>
      </c>
      <c r="E39" s="300" t="s">
        <v>839</v>
      </c>
      <c r="F39" s="300" t="s">
        <v>839</v>
      </c>
      <c r="G39" s="300" t="s">
        <v>839</v>
      </c>
      <c r="H39" s="300" t="s">
        <v>839</v>
      </c>
      <c r="I39" s="300" t="s">
        <v>839</v>
      </c>
      <c r="J39" s="300" t="s">
        <v>839</v>
      </c>
      <c r="K39" s="300" t="s">
        <v>839</v>
      </c>
      <c r="L39" s="300" t="s">
        <v>839</v>
      </c>
    </row>
    <row r="40" spans="1:12" s="13" customFormat="1" ht="15">
      <c r="A40" s="265">
        <v>29</v>
      </c>
      <c r="B40" s="331" t="s">
        <v>820</v>
      </c>
      <c r="C40" s="300" t="s">
        <v>839</v>
      </c>
      <c r="D40" s="300" t="s">
        <v>839</v>
      </c>
      <c r="E40" s="300" t="s">
        <v>839</v>
      </c>
      <c r="F40" s="300" t="s">
        <v>839</v>
      </c>
      <c r="G40" s="300" t="s">
        <v>839</v>
      </c>
      <c r="H40" s="300" t="s">
        <v>839</v>
      </c>
      <c r="I40" s="300" t="s">
        <v>839</v>
      </c>
      <c r="J40" s="300" t="s">
        <v>839</v>
      </c>
      <c r="K40" s="300" t="s">
        <v>839</v>
      </c>
      <c r="L40" s="300" t="s">
        <v>839</v>
      </c>
    </row>
    <row r="41" spans="1:12" s="13" customFormat="1" ht="15">
      <c r="A41" s="265">
        <v>30</v>
      </c>
      <c r="B41" s="331" t="s">
        <v>821</v>
      </c>
      <c r="C41" s="300" t="s">
        <v>839</v>
      </c>
      <c r="D41" s="300" t="s">
        <v>839</v>
      </c>
      <c r="E41" s="300" t="s">
        <v>839</v>
      </c>
      <c r="F41" s="300" t="s">
        <v>839</v>
      </c>
      <c r="G41" s="300" t="s">
        <v>839</v>
      </c>
      <c r="H41" s="300" t="s">
        <v>839</v>
      </c>
      <c r="I41" s="300" t="s">
        <v>839</v>
      </c>
      <c r="J41" s="300" t="s">
        <v>839</v>
      </c>
      <c r="K41" s="300" t="s">
        <v>839</v>
      </c>
      <c r="L41" s="300" t="s">
        <v>839</v>
      </c>
    </row>
    <row r="42" spans="1:12" s="13" customFormat="1" ht="15">
      <c r="A42" s="265">
        <v>31</v>
      </c>
      <c r="B42" s="331" t="s">
        <v>822</v>
      </c>
      <c r="C42" s="300" t="s">
        <v>839</v>
      </c>
      <c r="D42" s="300" t="s">
        <v>839</v>
      </c>
      <c r="E42" s="300" t="s">
        <v>839</v>
      </c>
      <c r="F42" s="300" t="s">
        <v>839</v>
      </c>
      <c r="G42" s="300" t="s">
        <v>839</v>
      </c>
      <c r="H42" s="300" t="s">
        <v>839</v>
      </c>
      <c r="I42" s="300" t="s">
        <v>839</v>
      </c>
      <c r="J42" s="300" t="s">
        <v>839</v>
      </c>
      <c r="K42" s="300" t="s">
        <v>839</v>
      </c>
      <c r="L42" s="300" t="s">
        <v>839</v>
      </c>
    </row>
    <row r="43" spans="1:12" s="13" customFormat="1" ht="15">
      <c r="A43" s="265">
        <v>32</v>
      </c>
      <c r="B43" s="331" t="s">
        <v>823</v>
      </c>
      <c r="C43" s="300" t="s">
        <v>839</v>
      </c>
      <c r="D43" s="300" t="s">
        <v>839</v>
      </c>
      <c r="E43" s="300" t="s">
        <v>839</v>
      </c>
      <c r="F43" s="300" t="s">
        <v>839</v>
      </c>
      <c r="G43" s="300" t="s">
        <v>839</v>
      </c>
      <c r="H43" s="300" t="s">
        <v>839</v>
      </c>
      <c r="I43" s="300" t="s">
        <v>839</v>
      </c>
      <c r="J43" s="300" t="s">
        <v>839</v>
      </c>
      <c r="K43" s="300" t="s">
        <v>839</v>
      </c>
      <c r="L43" s="300" t="s">
        <v>839</v>
      </c>
    </row>
    <row r="44" spans="1:12">
      <c r="A44" s="297">
        <v>33</v>
      </c>
      <c r="B44" s="330" t="s">
        <v>824</v>
      </c>
      <c r="C44" s="300" t="s">
        <v>839</v>
      </c>
      <c r="D44" s="300" t="s">
        <v>839</v>
      </c>
      <c r="E44" s="300" t="s">
        <v>839</v>
      </c>
      <c r="F44" s="300" t="s">
        <v>839</v>
      </c>
      <c r="G44" s="300" t="s">
        <v>839</v>
      </c>
      <c r="H44" s="300" t="s">
        <v>839</v>
      </c>
      <c r="I44" s="300" t="s">
        <v>839</v>
      </c>
      <c r="J44" s="300" t="s">
        <v>839</v>
      </c>
      <c r="K44" s="300" t="s">
        <v>839</v>
      </c>
      <c r="L44" s="300" t="s">
        <v>839</v>
      </c>
    </row>
    <row r="45" spans="1:12">
      <c r="A45" s="297">
        <v>34</v>
      </c>
      <c r="B45" s="330" t="s">
        <v>825</v>
      </c>
      <c r="C45" s="300" t="s">
        <v>839</v>
      </c>
      <c r="D45" s="300" t="s">
        <v>839</v>
      </c>
      <c r="E45" s="300" t="s">
        <v>839</v>
      </c>
      <c r="F45" s="300" t="s">
        <v>839</v>
      </c>
      <c r="G45" s="300" t="s">
        <v>839</v>
      </c>
      <c r="H45" s="300" t="s">
        <v>839</v>
      </c>
      <c r="I45" s="300" t="s">
        <v>839</v>
      </c>
      <c r="J45" s="300" t="s">
        <v>839</v>
      </c>
      <c r="K45" s="300" t="s">
        <v>839</v>
      </c>
      <c r="L45" s="300" t="s">
        <v>839</v>
      </c>
    </row>
    <row r="46" spans="1:12">
      <c r="A46" s="297">
        <v>35</v>
      </c>
      <c r="B46" s="330" t="s">
        <v>826</v>
      </c>
      <c r="C46" s="300" t="s">
        <v>839</v>
      </c>
      <c r="D46" s="300" t="s">
        <v>839</v>
      </c>
      <c r="E46" s="300" t="s">
        <v>839</v>
      </c>
      <c r="F46" s="300" t="s">
        <v>839</v>
      </c>
      <c r="G46" s="300" t="s">
        <v>839</v>
      </c>
      <c r="H46" s="300" t="s">
        <v>839</v>
      </c>
      <c r="I46" s="300" t="s">
        <v>839</v>
      </c>
      <c r="J46" s="300" t="s">
        <v>839</v>
      </c>
      <c r="K46" s="300" t="s">
        <v>839</v>
      </c>
      <c r="L46" s="300" t="s">
        <v>839</v>
      </c>
    </row>
    <row r="47" spans="1:12">
      <c r="A47" s="297">
        <v>36</v>
      </c>
      <c r="B47" s="330" t="s">
        <v>827</v>
      </c>
      <c r="C47" s="300" t="s">
        <v>839</v>
      </c>
      <c r="D47" s="300" t="s">
        <v>839</v>
      </c>
      <c r="E47" s="300" t="s">
        <v>839</v>
      </c>
      <c r="F47" s="300" t="s">
        <v>839</v>
      </c>
      <c r="G47" s="300" t="s">
        <v>839</v>
      </c>
      <c r="H47" s="300" t="s">
        <v>839</v>
      </c>
      <c r="I47" s="300" t="s">
        <v>839</v>
      </c>
      <c r="J47" s="300" t="s">
        <v>839</v>
      </c>
      <c r="K47" s="300" t="s">
        <v>839</v>
      </c>
      <c r="L47" s="300" t="s">
        <v>839</v>
      </c>
    </row>
    <row r="48" spans="1:12">
      <c r="A48" s="297">
        <v>37</v>
      </c>
      <c r="B48" s="330" t="s">
        <v>828</v>
      </c>
      <c r="C48" s="300" t="s">
        <v>839</v>
      </c>
      <c r="D48" s="300" t="s">
        <v>839</v>
      </c>
      <c r="E48" s="300" t="s">
        <v>839</v>
      </c>
      <c r="F48" s="300" t="s">
        <v>839</v>
      </c>
      <c r="G48" s="300" t="s">
        <v>839</v>
      </c>
      <c r="H48" s="300" t="s">
        <v>839</v>
      </c>
      <c r="I48" s="300" t="s">
        <v>839</v>
      </c>
      <c r="J48" s="300" t="s">
        <v>839</v>
      </c>
      <c r="K48" s="300" t="s">
        <v>839</v>
      </c>
      <c r="L48" s="300" t="s">
        <v>839</v>
      </c>
    </row>
    <row r="49" spans="1:13">
      <c r="A49" s="297">
        <v>38</v>
      </c>
      <c r="B49" s="330" t="s">
        <v>829</v>
      </c>
      <c r="C49" s="300" t="s">
        <v>839</v>
      </c>
      <c r="D49" s="300" t="s">
        <v>839</v>
      </c>
      <c r="E49" s="300" t="s">
        <v>839</v>
      </c>
      <c r="F49" s="300" t="s">
        <v>839</v>
      </c>
      <c r="G49" s="300" t="s">
        <v>839</v>
      </c>
      <c r="H49" s="300" t="s">
        <v>839</v>
      </c>
      <c r="I49" s="300" t="s">
        <v>839</v>
      </c>
      <c r="J49" s="300" t="s">
        <v>839</v>
      </c>
      <c r="K49" s="300" t="s">
        <v>839</v>
      </c>
      <c r="L49" s="300" t="s">
        <v>839</v>
      </c>
    </row>
    <row r="50" spans="1:13">
      <c r="A50" s="637" t="s">
        <v>14</v>
      </c>
      <c r="B50" s="638"/>
      <c r="C50" s="300" t="s">
        <v>839</v>
      </c>
      <c r="D50" s="300" t="s">
        <v>839</v>
      </c>
      <c r="E50" s="300" t="s">
        <v>839</v>
      </c>
      <c r="F50" s="300" t="s">
        <v>839</v>
      </c>
      <c r="G50" s="300" t="s">
        <v>839</v>
      </c>
      <c r="H50" s="300" t="s">
        <v>839</v>
      </c>
      <c r="I50" s="300" t="s">
        <v>839</v>
      </c>
      <c r="J50" s="300" t="s">
        <v>839</v>
      </c>
      <c r="K50" s="300" t="s">
        <v>839</v>
      </c>
      <c r="L50" s="300" t="s">
        <v>839</v>
      </c>
    </row>
    <row r="51" spans="1:13">
      <c r="A51" s="20" t="s">
        <v>376</v>
      </c>
      <c r="B51" s="20"/>
      <c r="C51" s="20"/>
      <c r="D51" s="20"/>
      <c r="E51" s="20"/>
      <c r="F51" s="20"/>
      <c r="G51" s="20"/>
      <c r="H51" s="20"/>
      <c r="I51" s="20"/>
      <c r="J51" s="20"/>
      <c r="K51" s="20"/>
      <c r="L51" s="20"/>
    </row>
    <row r="52" spans="1:13">
      <c r="A52" s="19" t="s">
        <v>375</v>
      </c>
      <c r="B52" s="20"/>
      <c r="C52" s="20"/>
      <c r="D52" s="20"/>
      <c r="E52" s="20"/>
      <c r="F52" s="20"/>
      <c r="G52" s="20"/>
      <c r="H52" s="20"/>
      <c r="I52" s="20"/>
      <c r="J52" s="20"/>
      <c r="K52" s="20"/>
      <c r="L52" s="20"/>
    </row>
    <row r="53" spans="1:13">
      <c r="A53" s="13"/>
    </row>
    <row r="54" spans="1:13">
      <c r="A54" s="761"/>
      <c r="B54" s="761"/>
      <c r="C54" s="761"/>
      <c r="D54" s="761"/>
      <c r="E54" s="761"/>
      <c r="F54" s="761"/>
      <c r="G54" s="761"/>
      <c r="H54" s="761"/>
      <c r="I54" s="761"/>
      <c r="J54" s="761"/>
      <c r="K54" s="761"/>
      <c r="L54" s="761"/>
    </row>
    <row r="56" spans="1:13" ht="12.75" customHeight="1">
      <c r="K56" s="641" t="s">
        <v>1027</v>
      </c>
      <c r="L56" s="641"/>
      <c r="M56" s="641"/>
    </row>
    <row r="57" spans="1:13" ht="12.75" customHeight="1">
      <c r="K57" s="641"/>
      <c r="L57" s="641"/>
      <c r="M57" s="641"/>
    </row>
    <row r="58" spans="1:13" ht="12.75" customHeight="1">
      <c r="K58" s="641"/>
      <c r="L58" s="641"/>
      <c r="M58" s="641"/>
    </row>
    <row r="59" spans="1:13" ht="12.75" customHeight="1">
      <c r="K59" s="641"/>
      <c r="L59" s="641"/>
      <c r="M59" s="641"/>
    </row>
  </sheetData>
  <mergeCells count="14">
    <mergeCell ref="A50:B50"/>
    <mergeCell ref="A54:L54"/>
    <mergeCell ref="K56:M59"/>
    <mergeCell ref="L1:N1"/>
    <mergeCell ref="A2:L2"/>
    <mergeCell ref="A3:L3"/>
    <mergeCell ref="A5:L5"/>
    <mergeCell ref="A7:B7"/>
    <mergeCell ref="F7:L7"/>
    <mergeCell ref="I8:L8"/>
    <mergeCell ref="A9:A10"/>
    <mergeCell ref="B9:B10"/>
    <mergeCell ref="C9:G9"/>
    <mergeCell ref="H9:L9"/>
  </mergeCells>
  <printOptions horizontalCentered="1"/>
  <pageMargins left="0.70866141732283472" right="0.70866141732283472" top="0.23622047244094491" bottom="0" header="0.31496062992125984" footer="0.15"/>
  <pageSetup paperSize="9" scale="64" orientation="landscape" r:id="rId1"/>
  <rowBreaks count="1" manualBreakCount="1">
    <brk id="37" max="16383" man="1"/>
  </rowBreaks>
</worksheet>
</file>

<file path=xl/worksheets/sheet23.xml><?xml version="1.0" encoding="utf-8"?>
<worksheet xmlns="http://schemas.openxmlformats.org/spreadsheetml/2006/main" xmlns:r="http://schemas.openxmlformats.org/officeDocument/2006/relationships">
  <sheetPr>
    <pageSetUpPr fitToPage="1"/>
  </sheetPr>
  <dimension ref="A1:U65"/>
  <sheetViews>
    <sheetView topLeftCell="A34" zoomScaleSheetLayoutView="90" workbookViewId="0">
      <selection activeCell="I55" sqref="I55:K58"/>
    </sheetView>
  </sheetViews>
  <sheetFormatPr defaultColWidth="9.140625" defaultRowHeight="12.75"/>
  <cols>
    <col min="1" max="1" width="7.42578125" style="309" customWidth="1"/>
    <col min="2" max="2" width="17.140625" style="309" customWidth="1"/>
    <col min="3" max="3" width="11.5703125" style="309" customWidth="1"/>
    <col min="4" max="4" width="10.7109375" style="309" customWidth="1"/>
    <col min="5" max="5" width="9.5703125" style="309" customWidth="1"/>
    <col min="6" max="6" width="10.42578125" style="309" customWidth="1"/>
    <col min="7" max="7" width="10" style="309" customWidth="1"/>
    <col min="8" max="8" width="9.5703125" style="309" customWidth="1"/>
    <col min="9" max="9" width="9.28515625" style="309" customWidth="1"/>
    <col min="10" max="10" width="10" style="309" customWidth="1"/>
    <col min="11" max="11" width="8.85546875" style="309" customWidth="1"/>
    <col min="12" max="12" width="10.42578125" style="309" customWidth="1"/>
    <col min="13" max="13" width="10" style="309" customWidth="1"/>
    <col min="14" max="14" width="9.5703125" style="309" customWidth="1"/>
    <col min="15" max="15" width="10.140625" style="309" customWidth="1"/>
    <col min="16" max="16" width="10.5703125" style="309" customWidth="1"/>
    <col min="17" max="17" width="11.7109375" style="309" customWidth="1"/>
    <col min="18" max="18" width="14.7109375" style="309" customWidth="1"/>
    <col min="19" max="19" width="9.28515625" style="309" bestFit="1" customWidth="1"/>
    <col min="20" max="20" width="13.42578125" style="309" customWidth="1"/>
    <col min="21" max="16384" width="9.140625" style="309"/>
  </cols>
  <sheetData>
    <row r="1" spans="1:21" customFormat="1" ht="15">
      <c r="H1" s="29"/>
      <c r="I1" s="29"/>
      <c r="J1" s="29"/>
      <c r="K1" s="29"/>
      <c r="L1" s="29"/>
      <c r="M1" s="29"/>
      <c r="N1" s="29"/>
      <c r="O1" s="29"/>
      <c r="P1" s="726" t="s">
        <v>58</v>
      </c>
      <c r="Q1" s="726"/>
      <c r="S1" s="309"/>
      <c r="T1" s="35"/>
      <c r="U1" s="35"/>
    </row>
    <row r="2" spans="1:21" customFormat="1" ht="15">
      <c r="A2" s="732" t="s">
        <v>0</v>
      </c>
      <c r="B2" s="732"/>
      <c r="C2" s="732"/>
      <c r="D2" s="732"/>
      <c r="E2" s="732"/>
      <c r="F2" s="732"/>
      <c r="G2" s="732"/>
      <c r="H2" s="732"/>
      <c r="I2" s="732"/>
      <c r="J2" s="732"/>
      <c r="K2" s="732"/>
      <c r="L2" s="732"/>
      <c r="M2" s="732"/>
      <c r="N2" s="732"/>
      <c r="O2" s="732"/>
      <c r="P2" s="732"/>
      <c r="Q2" s="732"/>
      <c r="R2" s="37"/>
      <c r="S2" s="37"/>
      <c r="T2" s="37"/>
      <c r="U2" s="37"/>
    </row>
    <row r="3" spans="1:21" customFormat="1" ht="20.25">
      <c r="A3" s="668" t="s">
        <v>652</v>
      </c>
      <c r="B3" s="668"/>
      <c r="C3" s="668"/>
      <c r="D3" s="668"/>
      <c r="E3" s="668"/>
      <c r="F3" s="668"/>
      <c r="G3" s="668"/>
      <c r="H3" s="668"/>
      <c r="I3" s="668"/>
      <c r="J3" s="668"/>
      <c r="K3" s="668"/>
      <c r="L3" s="668"/>
      <c r="M3" s="668"/>
      <c r="N3" s="668"/>
      <c r="O3" s="668"/>
      <c r="P3" s="668"/>
      <c r="Q3" s="668"/>
      <c r="R3" s="36"/>
      <c r="S3" s="36"/>
      <c r="T3" s="36"/>
      <c r="U3" s="36"/>
    </row>
    <row r="4" spans="1:21" customFormat="1" ht="10.5" customHeight="1"/>
    <row r="5" spans="1:21">
      <c r="A5" s="23"/>
      <c r="B5" s="23"/>
      <c r="C5" s="23"/>
      <c r="D5" s="23"/>
      <c r="E5" s="22"/>
      <c r="F5" s="22"/>
      <c r="G5" s="22"/>
      <c r="H5" s="22"/>
      <c r="I5" s="22"/>
      <c r="J5" s="22"/>
      <c r="K5" s="22"/>
      <c r="L5" s="22"/>
      <c r="M5" s="22"/>
      <c r="N5" s="23"/>
      <c r="O5" s="23"/>
      <c r="P5" s="22"/>
      <c r="Q5" s="20"/>
    </row>
    <row r="6" spans="1:21" ht="18" customHeight="1">
      <c r="A6" s="737" t="s">
        <v>742</v>
      </c>
      <c r="B6" s="737"/>
      <c r="C6" s="737"/>
      <c r="D6" s="737"/>
      <c r="E6" s="737"/>
      <c r="F6" s="737"/>
      <c r="G6" s="737"/>
      <c r="H6" s="737"/>
      <c r="I6" s="737"/>
      <c r="J6" s="737"/>
      <c r="K6" s="737"/>
      <c r="L6" s="737"/>
      <c r="M6" s="737"/>
      <c r="N6" s="737"/>
      <c r="O6" s="737"/>
      <c r="P6" s="737"/>
      <c r="Q6" s="737"/>
      <c r="R6" s="20"/>
    </row>
    <row r="7" spans="1:21" ht="9.75" customHeight="1">
      <c r="R7" s="20"/>
    </row>
    <row r="8" spans="1:21" ht="0.75" customHeight="1">
      <c r="R8" s="20"/>
    </row>
    <row r="9" spans="1:21">
      <c r="A9" s="670" t="s">
        <v>831</v>
      </c>
      <c r="B9" s="670"/>
      <c r="Q9" s="317" t="s">
        <v>17</v>
      </c>
      <c r="R9" s="20"/>
      <c r="S9" s="20"/>
    </row>
    <row r="10" spans="1:21" ht="15.75">
      <c r="A10" s="12"/>
      <c r="N10" s="746" t="s">
        <v>1013</v>
      </c>
      <c r="O10" s="746"/>
      <c r="P10" s="746"/>
      <c r="Q10" s="746"/>
      <c r="R10" s="20"/>
    </row>
    <row r="11" spans="1:21" ht="28.5" customHeight="1">
      <c r="A11" s="733" t="s">
        <v>2</v>
      </c>
      <c r="B11" s="733" t="s">
        <v>3</v>
      </c>
      <c r="C11" s="644" t="s">
        <v>844</v>
      </c>
      <c r="D11" s="645"/>
      <c r="E11" s="646"/>
      <c r="F11" s="644" t="s">
        <v>845</v>
      </c>
      <c r="G11" s="645"/>
      <c r="H11" s="646"/>
      <c r="I11" s="644" t="s">
        <v>380</v>
      </c>
      <c r="J11" s="645"/>
      <c r="K11" s="646"/>
      <c r="L11" s="644" t="s">
        <v>85</v>
      </c>
      <c r="M11" s="645"/>
      <c r="N11" s="646"/>
      <c r="O11" s="764" t="s">
        <v>1021</v>
      </c>
      <c r="P11" s="765"/>
      <c r="Q11" s="766"/>
      <c r="R11" s="20"/>
    </row>
    <row r="12" spans="1:21" ht="39.75" customHeight="1">
      <c r="A12" s="734"/>
      <c r="B12" s="734"/>
      <c r="C12" s="300" t="s">
        <v>107</v>
      </c>
      <c r="D12" s="300" t="s">
        <v>841</v>
      </c>
      <c r="E12" s="435" t="s">
        <v>14</v>
      </c>
      <c r="F12" s="300" t="s">
        <v>107</v>
      </c>
      <c r="G12" s="300" t="s">
        <v>842</v>
      </c>
      <c r="H12" s="435" t="s">
        <v>14</v>
      </c>
      <c r="I12" s="300" t="s">
        <v>107</v>
      </c>
      <c r="J12" s="300" t="s">
        <v>842</v>
      </c>
      <c r="K12" s="32" t="s">
        <v>14</v>
      </c>
      <c r="L12" s="300" t="s">
        <v>107</v>
      </c>
      <c r="M12" s="300" t="s">
        <v>842</v>
      </c>
      <c r="N12" s="32" t="s">
        <v>14</v>
      </c>
      <c r="O12" s="300" t="s">
        <v>232</v>
      </c>
      <c r="P12" s="300" t="s">
        <v>843</v>
      </c>
      <c r="Q12" s="300" t="s">
        <v>108</v>
      </c>
    </row>
    <row r="13" spans="1:21" s="61" customFormat="1">
      <c r="A13" s="58">
        <v>1</v>
      </c>
      <c r="B13" s="58">
        <v>2</v>
      </c>
      <c r="C13" s="58">
        <v>3</v>
      </c>
      <c r="D13" s="58">
        <v>4</v>
      </c>
      <c r="E13" s="58">
        <v>5</v>
      </c>
      <c r="F13" s="58">
        <v>6</v>
      </c>
      <c r="G13" s="58">
        <v>7</v>
      </c>
      <c r="H13" s="58">
        <v>8</v>
      </c>
      <c r="I13" s="58">
        <v>9</v>
      </c>
      <c r="J13" s="58">
        <v>10</v>
      </c>
      <c r="K13" s="58">
        <v>11</v>
      </c>
      <c r="L13" s="58">
        <v>12</v>
      </c>
      <c r="M13" s="58">
        <v>13</v>
      </c>
      <c r="N13" s="58">
        <v>14</v>
      </c>
      <c r="O13" s="58">
        <v>15</v>
      </c>
      <c r="P13" s="58">
        <v>16</v>
      </c>
      <c r="Q13" s="58">
        <v>17</v>
      </c>
    </row>
    <row r="14" spans="1:21" s="61" customFormat="1">
      <c r="A14" s="450">
        <v>1</v>
      </c>
      <c r="B14" s="443" t="s">
        <v>792</v>
      </c>
      <c r="C14" s="370">
        <v>2142.1258934645862</v>
      </c>
      <c r="D14" s="370">
        <v>1425.2047259324131</v>
      </c>
      <c r="E14" s="370">
        <f>SUM(C14:D14)</f>
        <v>3567.3306193969993</v>
      </c>
      <c r="F14" s="370">
        <v>384.85460141929502</v>
      </c>
      <c r="G14" s="371">
        <v>257.05593490203472</v>
      </c>
      <c r="H14" s="371">
        <f>SUM(F14:G14)</f>
        <v>641.9105363213298</v>
      </c>
      <c r="I14" s="370">
        <v>1706.2866215396173</v>
      </c>
      <c r="J14" s="370">
        <v>1146.2770953915624</v>
      </c>
      <c r="K14" s="370">
        <f>SUM(I14:J14)</f>
        <v>2852.5637169311794</v>
      </c>
      <c r="L14" s="370">
        <v>1647.0201719442484</v>
      </c>
      <c r="M14" s="370">
        <v>1095.7997111725845</v>
      </c>
      <c r="N14" s="370">
        <f>SUM(L14:M14)</f>
        <v>2742.8198831168329</v>
      </c>
      <c r="O14" s="370">
        <f>F14+I14-L14</f>
        <v>444.12105101466386</v>
      </c>
      <c r="P14" s="370">
        <f>G14+J14-M14</f>
        <v>307.53331912101271</v>
      </c>
      <c r="Q14" s="370">
        <f>SUM(O14:P14)</f>
        <v>751.65437013567657</v>
      </c>
      <c r="R14" s="372"/>
      <c r="S14" s="372"/>
      <c r="T14" s="372"/>
      <c r="U14" s="372"/>
    </row>
    <row r="15" spans="1:21" s="61" customFormat="1">
      <c r="A15" s="450">
        <v>2</v>
      </c>
      <c r="B15" s="443" t="s">
        <v>793</v>
      </c>
      <c r="C15" s="370">
        <v>1453.6523857279883</v>
      </c>
      <c r="D15" s="370">
        <v>967.14775556523864</v>
      </c>
      <c r="E15" s="370">
        <f t="shared" ref="E15:E52" si="0">SUM(C15:D15)</f>
        <v>2420.8001412932272</v>
      </c>
      <c r="F15" s="370">
        <v>261.16336636346301</v>
      </c>
      <c r="G15" s="371">
        <v>174.43884795749463</v>
      </c>
      <c r="H15" s="371">
        <f t="shared" ref="H15:H52" si="1">SUM(F15:G15)</f>
        <v>435.60221432095761</v>
      </c>
      <c r="I15" s="370">
        <v>1157.8906849985376</v>
      </c>
      <c r="J15" s="370">
        <v>777.86671619299977</v>
      </c>
      <c r="K15" s="370">
        <f t="shared" ref="K15:K52" si="2">SUM(I15:J15)</f>
        <v>1935.7574011915374</v>
      </c>
      <c r="L15" s="370">
        <v>1117.672313094823</v>
      </c>
      <c r="M15" s="370">
        <v>743.61262766389427</v>
      </c>
      <c r="N15" s="370">
        <f t="shared" ref="N15:N52" si="3">SUM(L15:M15)</f>
        <v>1861.2849407587173</v>
      </c>
      <c r="O15" s="370">
        <f t="shared" ref="O15:O52" si="4">F15+I15-L15</f>
        <v>301.38173826717752</v>
      </c>
      <c r="P15" s="370">
        <f t="shared" ref="P15:P52" si="5">G15+J15-M15</f>
        <v>208.69293648660016</v>
      </c>
      <c r="Q15" s="370">
        <f t="shared" ref="Q15:Q52" si="6">SUM(O15:P15)</f>
        <v>510.07467475377769</v>
      </c>
      <c r="R15" s="372"/>
      <c r="S15" s="372"/>
      <c r="T15" s="372"/>
      <c r="U15" s="372"/>
    </row>
    <row r="16" spans="1:21" s="61" customFormat="1">
      <c r="A16" s="450">
        <v>3</v>
      </c>
      <c r="B16" s="443" t="s">
        <v>794</v>
      </c>
      <c r="C16" s="370">
        <v>1151.5932415808054</v>
      </c>
      <c r="D16" s="370">
        <v>766.18098649575211</v>
      </c>
      <c r="E16" s="370">
        <f t="shared" si="0"/>
        <v>1917.7742280765574</v>
      </c>
      <c r="F16" s="370">
        <v>206.89538338427346</v>
      </c>
      <c r="G16" s="371">
        <v>138.19163394857335</v>
      </c>
      <c r="H16" s="371">
        <f t="shared" si="1"/>
        <v>345.08701733284681</v>
      </c>
      <c r="I16" s="370">
        <v>917.28882394803736</v>
      </c>
      <c r="J16" s="370">
        <v>616.23126822710356</v>
      </c>
      <c r="K16" s="370">
        <f t="shared" si="2"/>
        <v>1533.5200921751409</v>
      </c>
      <c r="L16" s="370">
        <v>885.42755799035353</v>
      </c>
      <c r="M16" s="370">
        <v>589.09494785648508</v>
      </c>
      <c r="N16" s="370">
        <f t="shared" si="3"/>
        <v>1474.5225058468386</v>
      </c>
      <c r="O16" s="370">
        <f t="shared" si="4"/>
        <v>238.7566493419572</v>
      </c>
      <c r="P16" s="370">
        <f t="shared" si="5"/>
        <v>165.3279543191918</v>
      </c>
      <c r="Q16" s="370">
        <f t="shared" si="6"/>
        <v>404.084603661149</v>
      </c>
      <c r="R16" s="372"/>
      <c r="S16" s="372"/>
      <c r="T16" s="372"/>
      <c r="U16" s="372"/>
    </row>
    <row r="17" spans="1:21" s="61" customFormat="1">
      <c r="A17" s="450">
        <v>4</v>
      </c>
      <c r="B17" s="443" t="s">
        <v>795</v>
      </c>
      <c r="C17" s="370">
        <v>883.57648614681125</v>
      </c>
      <c r="D17" s="370">
        <v>587.86338731123203</v>
      </c>
      <c r="E17" s="370">
        <f t="shared" si="0"/>
        <v>1471.4398734580432</v>
      </c>
      <c r="F17" s="370">
        <v>158.74346014720544</v>
      </c>
      <c r="G17" s="371">
        <v>106.02951973871852</v>
      </c>
      <c r="H17" s="371">
        <f t="shared" si="1"/>
        <v>264.77297988592397</v>
      </c>
      <c r="I17" s="370">
        <v>703.80305005365631</v>
      </c>
      <c r="J17" s="370">
        <v>472.81230817790589</v>
      </c>
      <c r="K17" s="370">
        <f t="shared" si="2"/>
        <v>1176.6153582315621</v>
      </c>
      <c r="L17" s="370">
        <v>679.35703526076395</v>
      </c>
      <c r="M17" s="370">
        <v>451.9915758791372</v>
      </c>
      <c r="N17" s="370">
        <f t="shared" si="3"/>
        <v>1131.3486111399011</v>
      </c>
      <c r="O17" s="370">
        <f t="shared" si="4"/>
        <v>183.18947494009785</v>
      </c>
      <c r="P17" s="370">
        <f t="shared" si="5"/>
        <v>126.85025203748722</v>
      </c>
      <c r="Q17" s="370">
        <f t="shared" si="6"/>
        <v>310.03972697758508</v>
      </c>
      <c r="R17" s="372"/>
      <c r="S17" s="372"/>
      <c r="T17" s="372"/>
      <c r="U17" s="372"/>
    </row>
    <row r="18" spans="1:21" s="61" customFormat="1">
      <c r="A18" s="450">
        <v>5</v>
      </c>
      <c r="B18" s="443" t="s">
        <v>796</v>
      </c>
      <c r="C18" s="370">
        <v>1438.1745755751383</v>
      </c>
      <c r="D18" s="370">
        <v>956.85001898298367</v>
      </c>
      <c r="E18" s="370">
        <f t="shared" si="0"/>
        <v>2395.0245945581219</v>
      </c>
      <c r="F18" s="370">
        <v>258.38262108822414</v>
      </c>
      <c r="G18" s="371">
        <v>172.58150475875198</v>
      </c>
      <c r="H18" s="371">
        <f t="shared" si="1"/>
        <v>430.96412584697612</v>
      </c>
      <c r="I18" s="370">
        <v>1145.5620069898778</v>
      </c>
      <c r="J18" s="370">
        <v>769.58435551608568</v>
      </c>
      <c r="K18" s="370">
        <f t="shared" si="2"/>
        <v>1915.1463625059635</v>
      </c>
      <c r="L18" s="370">
        <v>1105.7718614840931</v>
      </c>
      <c r="M18" s="370">
        <v>735.69498848740045</v>
      </c>
      <c r="N18" s="370">
        <f t="shared" si="3"/>
        <v>1841.4668499714935</v>
      </c>
      <c r="O18" s="370">
        <f t="shared" si="4"/>
        <v>298.17276659400886</v>
      </c>
      <c r="P18" s="370">
        <f t="shared" si="5"/>
        <v>206.4708717874372</v>
      </c>
      <c r="Q18" s="370">
        <f t="shared" si="6"/>
        <v>504.64363838144607</v>
      </c>
      <c r="R18" s="372"/>
      <c r="S18" s="372"/>
      <c r="T18" s="372"/>
      <c r="U18" s="372"/>
    </row>
    <row r="19" spans="1:21" s="61" customFormat="1">
      <c r="A19" s="450">
        <v>6</v>
      </c>
      <c r="B19" s="443" t="s">
        <v>797</v>
      </c>
      <c r="C19" s="370">
        <v>891.95910854846613</v>
      </c>
      <c r="D19" s="370">
        <v>593.44053527391452</v>
      </c>
      <c r="E19" s="370">
        <f t="shared" si="0"/>
        <v>1485.3996438223808</v>
      </c>
      <c r="F19" s="370">
        <v>160.24948311862826</v>
      </c>
      <c r="G19" s="371">
        <v>107.03543766584045</v>
      </c>
      <c r="H19" s="371">
        <f t="shared" si="1"/>
        <v>267.28492078446868</v>
      </c>
      <c r="I19" s="370">
        <v>710.48013495375449</v>
      </c>
      <c r="J19" s="370">
        <v>477.29794932889928</v>
      </c>
      <c r="K19" s="370">
        <f t="shared" si="2"/>
        <v>1187.7780842826537</v>
      </c>
      <c r="L19" s="370">
        <v>685.80219715878263</v>
      </c>
      <c r="M19" s="370">
        <v>456.27968762580292</v>
      </c>
      <c r="N19" s="370">
        <f t="shared" si="3"/>
        <v>1142.0818847845856</v>
      </c>
      <c r="O19" s="370">
        <f t="shared" si="4"/>
        <v>184.92742091360014</v>
      </c>
      <c r="P19" s="370">
        <f t="shared" si="5"/>
        <v>128.0536993689368</v>
      </c>
      <c r="Q19" s="370">
        <f t="shared" si="6"/>
        <v>312.98112028253695</v>
      </c>
      <c r="R19" s="372"/>
      <c r="S19" s="372"/>
      <c r="T19" s="372"/>
      <c r="U19" s="372"/>
    </row>
    <row r="20" spans="1:21" s="61" customFormat="1">
      <c r="A20" s="450">
        <v>7</v>
      </c>
      <c r="B20" s="443" t="s">
        <v>798</v>
      </c>
      <c r="C20" s="370">
        <v>2198.3885016279605</v>
      </c>
      <c r="D20" s="370">
        <v>1462.6375095481494</v>
      </c>
      <c r="E20" s="370">
        <f t="shared" si="0"/>
        <v>3661.0260111761099</v>
      </c>
      <c r="F20" s="370">
        <v>394.96274852007303</v>
      </c>
      <c r="G20" s="371">
        <v>263.8074696206931</v>
      </c>
      <c r="H20" s="371">
        <f t="shared" si="1"/>
        <v>658.77021814076613</v>
      </c>
      <c r="I20" s="370">
        <v>1751.1019780482984</v>
      </c>
      <c r="J20" s="370">
        <v>1176.3838875560318</v>
      </c>
      <c r="K20" s="370">
        <f t="shared" si="2"/>
        <v>2927.4858656043302</v>
      </c>
      <c r="L20" s="370">
        <v>1690.2789042409763</v>
      </c>
      <c r="M20" s="370">
        <v>1124.5807225796816</v>
      </c>
      <c r="N20" s="370">
        <f t="shared" si="3"/>
        <v>2814.8596268206579</v>
      </c>
      <c r="O20" s="370">
        <f t="shared" si="4"/>
        <v>455.78582232739518</v>
      </c>
      <c r="P20" s="370">
        <f t="shared" si="5"/>
        <v>315.61063459704337</v>
      </c>
      <c r="Q20" s="370">
        <f t="shared" si="6"/>
        <v>771.39645692443855</v>
      </c>
      <c r="R20" s="372"/>
      <c r="S20" s="372"/>
      <c r="T20" s="372"/>
      <c r="U20" s="372"/>
    </row>
    <row r="21" spans="1:21" s="61" customFormat="1">
      <c r="A21" s="450">
        <v>8</v>
      </c>
      <c r="B21" s="443" t="s">
        <v>799</v>
      </c>
      <c r="C21" s="370">
        <v>482.50584006131766</v>
      </c>
      <c r="D21" s="370">
        <v>321.02203033135959</v>
      </c>
      <c r="E21" s="370">
        <f t="shared" si="0"/>
        <v>803.52787039267719</v>
      </c>
      <c r="F21" s="370">
        <v>86.687058555156057</v>
      </c>
      <c r="G21" s="371">
        <v>57.900887240595864</v>
      </c>
      <c r="H21" s="371">
        <f t="shared" si="1"/>
        <v>144.58794579575192</v>
      </c>
      <c r="I21" s="370">
        <v>384.33467529763163</v>
      </c>
      <c r="J21" s="370">
        <v>258.19462550840814</v>
      </c>
      <c r="K21" s="370">
        <f t="shared" si="2"/>
        <v>642.52930080603983</v>
      </c>
      <c r="L21" s="370">
        <v>370.98512934577604</v>
      </c>
      <c r="M21" s="370">
        <v>246.82478363731065</v>
      </c>
      <c r="N21" s="370">
        <f t="shared" si="3"/>
        <v>617.80991298308663</v>
      </c>
      <c r="O21" s="370">
        <f t="shared" si="4"/>
        <v>100.03660450701165</v>
      </c>
      <c r="P21" s="370">
        <f t="shared" si="5"/>
        <v>69.270729111693356</v>
      </c>
      <c r="Q21" s="370">
        <f t="shared" si="6"/>
        <v>169.307333618705</v>
      </c>
      <c r="R21" s="372"/>
      <c r="S21" s="372"/>
      <c r="T21" s="372"/>
      <c r="U21" s="372"/>
    </row>
    <row r="22" spans="1:21" s="61" customFormat="1">
      <c r="A22" s="450">
        <v>9</v>
      </c>
      <c r="B22" s="443" t="s">
        <v>800</v>
      </c>
      <c r="C22" s="370">
        <v>362.61921571948625</v>
      </c>
      <c r="D22" s="370">
        <v>241.25875212752103</v>
      </c>
      <c r="E22" s="370">
        <f t="shared" si="0"/>
        <v>603.87796784700731</v>
      </c>
      <c r="F22" s="370">
        <v>65.148212884439147</v>
      </c>
      <c r="G22" s="371">
        <v>43.514445997128405</v>
      </c>
      <c r="H22" s="371">
        <f t="shared" si="1"/>
        <v>108.66265888156755</v>
      </c>
      <c r="I22" s="370">
        <v>288.84031437323034</v>
      </c>
      <c r="J22" s="370">
        <v>194.04186401753648</v>
      </c>
      <c r="K22" s="370">
        <f t="shared" si="2"/>
        <v>482.88217839076685</v>
      </c>
      <c r="L22" s="370">
        <v>278.80768578855259</v>
      </c>
      <c r="M22" s="370">
        <v>185.49704901254506</v>
      </c>
      <c r="N22" s="370">
        <f t="shared" si="3"/>
        <v>464.30473480109765</v>
      </c>
      <c r="O22" s="370">
        <f t="shared" si="4"/>
        <v>75.180841469116899</v>
      </c>
      <c r="P22" s="370">
        <f t="shared" si="5"/>
        <v>52.059261002119825</v>
      </c>
      <c r="Q22" s="370">
        <f t="shared" si="6"/>
        <v>127.24010247123672</v>
      </c>
      <c r="R22" s="372"/>
      <c r="S22" s="372"/>
      <c r="T22" s="372"/>
      <c r="U22" s="372"/>
    </row>
    <row r="23" spans="1:21" s="61" customFormat="1">
      <c r="A23" s="450">
        <v>10</v>
      </c>
      <c r="B23" s="443" t="s">
        <v>801</v>
      </c>
      <c r="C23" s="370">
        <v>1095.2932540597703</v>
      </c>
      <c r="D23" s="370">
        <v>728.7233335493421</v>
      </c>
      <c r="E23" s="370">
        <f t="shared" si="0"/>
        <v>1824.0165876091123</v>
      </c>
      <c r="F23" s="370">
        <v>196.78052070350199</v>
      </c>
      <c r="G23" s="371">
        <v>131.43561369255295</v>
      </c>
      <c r="H23" s="371">
        <f t="shared" si="1"/>
        <v>328.21613439605494</v>
      </c>
      <c r="I23" s="370">
        <v>872.44369332659699</v>
      </c>
      <c r="J23" s="370">
        <v>586.10447392286403</v>
      </c>
      <c r="K23" s="370">
        <f t="shared" si="2"/>
        <v>1458.5481672494611</v>
      </c>
      <c r="L23" s="370">
        <v>842.1400857599607</v>
      </c>
      <c r="M23" s="370">
        <v>560.29481512255427</v>
      </c>
      <c r="N23" s="370">
        <f t="shared" si="3"/>
        <v>1402.434900882515</v>
      </c>
      <c r="O23" s="370">
        <f t="shared" si="4"/>
        <v>227.08412827013819</v>
      </c>
      <c r="P23" s="370">
        <f t="shared" si="5"/>
        <v>157.24527249286268</v>
      </c>
      <c r="Q23" s="370">
        <f t="shared" si="6"/>
        <v>384.32940076300088</v>
      </c>
      <c r="R23" s="372"/>
      <c r="S23" s="372"/>
      <c r="T23" s="372"/>
      <c r="U23" s="372"/>
    </row>
    <row r="24" spans="1:21" s="61" customFormat="1">
      <c r="A24" s="450">
        <v>11</v>
      </c>
      <c r="B24" s="443" t="s">
        <v>802</v>
      </c>
      <c r="C24" s="370">
        <v>1422.9815031099001</v>
      </c>
      <c r="D24" s="370">
        <v>946.74172481364792</v>
      </c>
      <c r="E24" s="370">
        <f t="shared" si="0"/>
        <v>2369.7232279235482</v>
      </c>
      <c r="F24" s="370">
        <v>255.65303182095337</v>
      </c>
      <c r="G24" s="371">
        <v>170.75833019254117</v>
      </c>
      <c r="H24" s="371">
        <f t="shared" si="1"/>
        <v>426.41136201349457</v>
      </c>
      <c r="I24" s="370">
        <v>1133.4601336281819</v>
      </c>
      <c r="J24" s="370">
        <v>761.45436136930846</v>
      </c>
      <c r="K24" s="370">
        <f t="shared" si="2"/>
        <v>1894.9144949974902</v>
      </c>
      <c r="L24" s="370">
        <v>1094.0903366491607</v>
      </c>
      <c r="M24" s="370">
        <v>727.92300623835274</v>
      </c>
      <c r="N24" s="370">
        <f t="shared" si="3"/>
        <v>1822.0133428875133</v>
      </c>
      <c r="O24" s="370">
        <f t="shared" si="4"/>
        <v>295.0228287999746</v>
      </c>
      <c r="P24" s="370">
        <f t="shared" si="5"/>
        <v>204.28968532349688</v>
      </c>
      <c r="Q24" s="370">
        <f t="shared" si="6"/>
        <v>499.31251412347149</v>
      </c>
      <c r="R24" s="372"/>
      <c r="S24" s="372"/>
      <c r="T24" s="372"/>
      <c r="U24" s="372"/>
    </row>
    <row r="25" spans="1:21" s="61" customFormat="1">
      <c r="A25" s="450">
        <v>12</v>
      </c>
      <c r="B25" s="443" t="s">
        <v>803</v>
      </c>
      <c r="C25" s="370">
        <v>2210.7675285797882</v>
      </c>
      <c r="D25" s="370">
        <v>1470.8735556965178</v>
      </c>
      <c r="E25" s="370">
        <f t="shared" si="0"/>
        <v>3681.6410842763062</v>
      </c>
      <c r="F25" s="370">
        <v>397.18676602438455</v>
      </c>
      <c r="G25" s="371">
        <v>265.29295763798831</v>
      </c>
      <c r="H25" s="371">
        <f t="shared" si="1"/>
        <v>662.47972366237286</v>
      </c>
      <c r="I25" s="370">
        <v>1760.9623546676289</v>
      </c>
      <c r="J25" s="370">
        <v>1183.0080524108641</v>
      </c>
      <c r="K25" s="370">
        <f t="shared" si="2"/>
        <v>2943.9704070784928</v>
      </c>
      <c r="L25" s="370">
        <v>1699.796788862466</v>
      </c>
      <c r="M25" s="370">
        <v>1130.9131861383339</v>
      </c>
      <c r="N25" s="370">
        <f t="shared" si="3"/>
        <v>2830.7099750008001</v>
      </c>
      <c r="O25" s="370">
        <f t="shared" si="4"/>
        <v>458.35233182954767</v>
      </c>
      <c r="P25" s="370">
        <f t="shared" si="5"/>
        <v>317.38782391051859</v>
      </c>
      <c r="Q25" s="370">
        <f t="shared" si="6"/>
        <v>775.74015574006626</v>
      </c>
      <c r="R25" s="372"/>
      <c r="S25" s="372"/>
      <c r="T25" s="372"/>
      <c r="U25" s="372"/>
    </row>
    <row r="26" spans="1:21" s="61" customFormat="1">
      <c r="A26" s="450">
        <v>13</v>
      </c>
      <c r="B26" s="443" t="s">
        <v>804</v>
      </c>
      <c r="C26" s="370">
        <v>1430.4105643172438</v>
      </c>
      <c r="D26" s="370">
        <v>951.68444698242888</v>
      </c>
      <c r="E26" s="370">
        <f t="shared" si="0"/>
        <v>2382.0950112996725</v>
      </c>
      <c r="F26" s="370">
        <v>256.98773787095479</v>
      </c>
      <c r="G26" s="371">
        <v>171.6498204079036</v>
      </c>
      <c r="H26" s="371">
        <f t="shared" si="1"/>
        <v>428.63755827885836</v>
      </c>
      <c r="I26" s="370">
        <v>1139.3776699351577</v>
      </c>
      <c r="J26" s="370">
        <v>765.42974056070943</v>
      </c>
      <c r="K26" s="370">
        <f t="shared" si="2"/>
        <v>1904.8074104958671</v>
      </c>
      <c r="L26" s="371">
        <v>1099.8023322440199</v>
      </c>
      <c r="M26" s="371">
        <v>731.72332588815823</v>
      </c>
      <c r="N26" s="370">
        <f t="shared" si="3"/>
        <v>1831.5256581321783</v>
      </c>
      <c r="O26" s="370">
        <f t="shared" si="4"/>
        <v>296.56307556209254</v>
      </c>
      <c r="P26" s="370">
        <f t="shared" si="5"/>
        <v>205.35623508045478</v>
      </c>
      <c r="Q26" s="370">
        <f t="shared" si="6"/>
        <v>501.91931064254732</v>
      </c>
      <c r="R26" s="372"/>
      <c r="S26" s="372"/>
      <c r="T26" s="372"/>
      <c r="U26" s="372"/>
    </row>
    <row r="27" spans="1:21" s="61" customFormat="1">
      <c r="A27" s="450">
        <v>14</v>
      </c>
      <c r="B27" s="443" t="s">
        <v>805</v>
      </c>
      <c r="C27" s="370">
        <v>1392.0575777434144</v>
      </c>
      <c r="D27" s="370">
        <v>926.16733900786551</v>
      </c>
      <c r="E27" s="370">
        <f t="shared" si="0"/>
        <v>2318.22491675128</v>
      </c>
      <c r="F27" s="370">
        <v>250.09723558715203</v>
      </c>
      <c r="G27" s="371">
        <v>167.04744720000798</v>
      </c>
      <c r="H27" s="371">
        <f t="shared" si="1"/>
        <v>417.14468278716004</v>
      </c>
      <c r="I27" s="370">
        <v>1108.8280238631557</v>
      </c>
      <c r="J27" s="370">
        <v>744.90660035519295</v>
      </c>
      <c r="K27" s="370">
        <f t="shared" si="2"/>
        <v>1853.7346242183487</v>
      </c>
      <c r="L27" s="370">
        <v>1070.3138027723751</v>
      </c>
      <c r="M27" s="370">
        <v>712.1039413606527</v>
      </c>
      <c r="N27" s="370">
        <f t="shared" si="3"/>
        <v>1782.4177441330278</v>
      </c>
      <c r="O27" s="370">
        <f t="shared" si="4"/>
        <v>288.61145667793267</v>
      </c>
      <c r="P27" s="370">
        <f t="shared" si="5"/>
        <v>199.85010619454829</v>
      </c>
      <c r="Q27" s="370">
        <f t="shared" si="6"/>
        <v>488.46156287248095</v>
      </c>
      <c r="R27" s="372"/>
      <c r="S27" s="372"/>
      <c r="T27" s="372"/>
      <c r="U27" s="372"/>
    </row>
    <row r="28" spans="1:21" s="61" customFormat="1">
      <c r="A28" s="450">
        <v>15</v>
      </c>
      <c r="B28" s="443" t="s">
        <v>806</v>
      </c>
      <c r="C28" s="370">
        <v>2514.920304329908</v>
      </c>
      <c r="D28" s="370">
        <v>1673.2332651454519</v>
      </c>
      <c r="E28" s="370">
        <f t="shared" si="0"/>
        <v>4188.1535694753602</v>
      </c>
      <c r="F28" s="370">
        <v>451.83089111479438</v>
      </c>
      <c r="G28" s="371">
        <v>301.79140824821081</v>
      </c>
      <c r="H28" s="371">
        <f t="shared" si="1"/>
        <v>753.62229936300514</v>
      </c>
      <c r="I28" s="370">
        <v>2003.2318747504125</v>
      </c>
      <c r="J28" s="370">
        <v>1345.763827599337</v>
      </c>
      <c r="K28" s="370">
        <f t="shared" si="2"/>
        <v>3348.9957023497495</v>
      </c>
      <c r="L28" s="370">
        <v>1933.6512782468756</v>
      </c>
      <c r="M28" s="370">
        <v>1286.5018585110258</v>
      </c>
      <c r="N28" s="370">
        <f t="shared" si="3"/>
        <v>3220.1531367579014</v>
      </c>
      <c r="O28" s="370">
        <f t="shared" si="4"/>
        <v>521.41148761833142</v>
      </c>
      <c r="P28" s="370">
        <f t="shared" si="5"/>
        <v>361.05337733652209</v>
      </c>
      <c r="Q28" s="370">
        <f t="shared" si="6"/>
        <v>882.46486495485351</v>
      </c>
      <c r="R28" s="372"/>
      <c r="S28" s="372"/>
      <c r="T28" s="372"/>
      <c r="U28" s="372"/>
    </row>
    <row r="29" spans="1:21" s="61" customFormat="1">
      <c r="A29" s="450">
        <v>16</v>
      </c>
      <c r="B29" s="443" t="s">
        <v>807</v>
      </c>
      <c r="C29" s="370">
        <v>1955.4240979435283</v>
      </c>
      <c r="D29" s="370">
        <v>1300.9878056624668</v>
      </c>
      <c r="E29" s="370">
        <f t="shared" si="0"/>
        <v>3256.4119036059951</v>
      </c>
      <c r="F29" s="370">
        <v>351.3117338788112</v>
      </c>
      <c r="G29" s="371">
        <v>234.65164730064993</v>
      </c>
      <c r="H29" s="371">
        <f t="shared" si="1"/>
        <v>585.96338117946107</v>
      </c>
      <c r="I29" s="370">
        <v>1557.571377077599</v>
      </c>
      <c r="J29" s="370">
        <v>1046.3707395012775</v>
      </c>
      <c r="K29" s="370">
        <f t="shared" si="2"/>
        <v>2603.9421165788763</v>
      </c>
      <c r="L29" s="371">
        <v>1503.4704280661931</v>
      </c>
      <c r="M29" s="371">
        <v>1000.2928251246847</v>
      </c>
      <c r="N29" s="370">
        <f t="shared" si="3"/>
        <v>2503.7632531908775</v>
      </c>
      <c r="O29" s="370">
        <f t="shared" si="4"/>
        <v>405.41268289021718</v>
      </c>
      <c r="P29" s="370">
        <f t="shared" si="5"/>
        <v>280.72956167724283</v>
      </c>
      <c r="Q29" s="370">
        <f t="shared" si="6"/>
        <v>686.14224456746001</v>
      </c>
      <c r="R29" s="372"/>
      <c r="S29" s="372"/>
      <c r="T29" s="372"/>
      <c r="U29" s="372"/>
    </row>
    <row r="30" spans="1:21" s="61" customFormat="1">
      <c r="A30" s="450">
        <v>17</v>
      </c>
      <c r="B30" s="443" t="s">
        <v>808</v>
      </c>
      <c r="C30" s="370">
        <v>388.83226542642808</v>
      </c>
      <c r="D30" s="370">
        <v>258.69888598585919</v>
      </c>
      <c r="E30" s="370">
        <f t="shared" si="0"/>
        <v>647.53115141228727</v>
      </c>
      <c r="F30" s="370">
        <v>69.85765261798953</v>
      </c>
      <c r="G30" s="371">
        <v>46.660022090302512</v>
      </c>
      <c r="H30" s="371">
        <f t="shared" si="1"/>
        <v>116.51767470829205</v>
      </c>
      <c r="I30" s="370">
        <v>309.72002838124706</v>
      </c>
      <c r="J30" s="370">
        <v>208.06877932214095</v>
      </c>
      <c r="K30" s="370">
        <f t="shared" si="2"/>
        <v>517.78880770338799</v>
      </c>
      <c r="L30" s="371">
        <v>298.96216026049115</v>
      </c>
      <c r="M30" s="371">
        <v>198.90627597976217</v>
      </c>
      <c r="N30" s="370">
        <f t="shared" si="3"/>
        <v>497.86843624025335</v>
      </c>
      <c r="O30" s="370">
        <f t="shared" si="4"/>
        <v>80.615520738745431</v>
      </c>
      <c r="P30" s="370">
        <f t="shared" si="5"/>
        <v>55.822525432681289</v>
      </c>
      <c r="Q30" s="370">
        <f t="shared" si="6"/>
        <v>136.43804617142672</v>
      </c>
      <c r="R30" s="372"/>
      <c r="S30" s="372"/>
      <c r="T30" s="372"/>
      <c r="U30" s="372"/>
    </row>
    <row r="31" spans="1:21" s="61" customFormat="1">
      <c r="A31" s="450">
        <v>18</v>
      </c>
      <c r="B31" s="443" t="s">
        <v>809</v>
      </c>
      <c r="C31" s="370">
        <v>1456.8478040425923</v>
      </c>
      <c r="D31" s="370">
        <v>969.27373952220375</v>
      </c>
      <c r="E31" s="370">
        <f t="shared" si="0"/>
        <v>2426.121543564796</v>
      </c>
      <c r="F31" s="370">
        <v>261.73745561077891</v>
      </c>
      <c r="G31" s="371">
        <v>174.82229938991031</v>
      </c>
      <c r="H31" s="371">
        <f t="shared" si="1"/>
        <v>436.55975500068922</v>
      </c>
      <c r="I31" s="370">
        <v>1160.4359600157838</v>
      </c>
      <c r="J31" s="370">
        <v>779.5766226160539</v>
      </c>
      <c r="K31" s="370">
        <f t="shared" si="2"/>
        <v>1940.0125826318376</v>
      </c>
      <c r="L31" s="371">
        <v>1120.1291800969025</v>
      </c>
      <c r="M31" s="371">
        <v>745.24723675801988</v>
      </c>
      <c r="N31" s="370">
        <f t="shared" si="3"/>
        <v>1865.3764168549224</v>
      </c>
      <c r="O31" s="370">
        <f t="shared" si="4"/>
        <v>302.04423552966023</v>
      </c>
      <c r="P31" s="370">
        <f t="shared" si="5"/>
        <v>209.15168524794433</v>
      </c>
      <c r="Q31" s="370">
        <f t="shared" si="6"/>
        <v>511.19592077760456</v>
      </c>
      <c r="R31" s="372"/>
      <c r="S31" s="372"/>
      <c r="T31" s="372"/>
      <c r="U31" s="372"/>
    </row>
    <row r="32" spans="1:21" s="61" customFormat="1" ht="14.25" customHeight="1">
      <c r="A32" s="450">
        <v>19</v>
      </c>
      <c r="B32" s="443" t="s">
        <v>810</v>
      </c>
      <c r="C32" s="370">
        <v>3263.5524000541741</v>
      </c>
      <c r="D32" s="370">
        <v>2171.3151024763397</v>
      </c>
      <c r="E32" s="370">
        <f t="shared" si="0"/>
        <v>5434.8675025305138</v>
      </c>
      <c r="F32" s="370">
        <v>586.33022548569329</v>
      </c>
      <c r="G32" s="371">
        <v>391.62754899567449</v>
      </c>
      <c r="H32" s="371">
        <f t="shared" si="1"/>
        <v>977.95777448136778</v>
      </c>
      <c r="I32" s="370">
        <v>2599.5464673178449</v>
      </c>
      <c r="J32" s="370">
        <v>1746.3657841985312</v>
      </c>
      <c r="K32" s="370">
        <f t="shared" si="2"/>
        <v>4345.9122515163763</v>
      </c>
      <c r="L32" s="370">
        <v>2509.2533783776671</v>
      </c>
      <c r="M32" s="370">
        <v>1669.4629331948186</v>
      </c>
      <c r="N32" s="370">
        <f t="shared" si="3"/>
        <v>4178.7163115724852</v>
      </c>
      <c r="O32" s="370">
        <f t="shared" si="4"/>
        <v>676.62331442587129</v>
      </c>
      <c r="P32" s="370">
        <f t="shared" si="5"/>
        <v>468.5303999993871</v>
      </c>
      <c r="Q32" s="370">
        <f t="shared" si="6"/>
        <v>1145.1537144252584</v>
      </c>
      <c r="R32" s="372"/>
      <c r="S32" s="372"/>
      <c r="T32" s="372"/>
      <c r="U32" s="372"/>
    </row>
    <row r="33" spans="1:21" s="61" customFormat="1">
      <c r="A33" s="450">
        <v>20</v>
      </c>
      <c r="B33" s="443" t="s">
        <v>811</v>
      </c>
      <c r="C33" s="370">
        <v>2593.5174232052536</v>
      </c>
      <c r="D33" s="370">
        <v>1725.52570304911</v>
      </c>
      <c r="E33" s="370">
        <f t="shared" si="0"/>
        <v>4319.0431262543634</v>
      </c>
      <c r="F33" s="370">
        <v>465.95165915637455</v>
      </c>
      <c r="G33" s="371">
        <v>311.22309288203576</v>
      </c>
      <c r="H33" s="371">
        <f t="shared" si="1"/>
        <v>777.17475203841036</v>
      </c>
      <c r="I33" s="370">
        <v>2065.8375380485945</v>
      </c>
      <c r="J33" s="370">
        <v>1387.8220826278789</v>
      </c>
      <c r="K33" s="370">
        <f t="shared" si="2"/>
        <v>3453.6596206764734</v>
      </c>
      <c r="L33" s="370">
        <v>1994.0823857925791</v>
      </c>
      <c r="M33" s="370">
        <v>1326.7080389345788</v>
      </c>
      <c r="N33" s="370">
        <f t="shared" si="3"/>
        <v>3320.7904247271581</v>
      </c>
      <c r="O33" s="370">
        <f t="shared" si="4"/>
        <v>537.70681141239015</v>
      </c>
      <c r="P33" s="370">
        <f t="shared" si="5"/>
        <v>372.33713657533599</v>
      </c>
      <c r="Q33" s="370">
        <f t="shared" si="6"/>
        <v>910.04394798772614</v>
      </c>
      <c r="R33" s="372"/>
      <c r="S33" s="372"/>
      <c r="T33" s="372"/>
      <c r="U33" s="372"/>
    </row>
    <row r="34" spans="1:21" s="61" customFormat="1">
      <c r="A34" s="450">
        <v>21</v>
      </c>
      <c r="B34" s="443" t="s">
        <v>812</v>
      </c>
      <c r="C34" s="370">
        <v>2003.1947878414924</v>
      </c>
      <c r="D34" s="370">
        <v>1332.7707243094726</v>
      </c>
      <c r="E34" s="370">
        <f t="shared" si="0"/>
        <v>3335.965512150965</v>
      </c>
      <c r="F34" s="370">
        <v>359.89422189984475</v>
      </c>
      <c r="G34" s="371">
        <v>240.38414854630528</v>
      </c>
      <c r="H34" s="371">
        <f t="shared" si="1"/>
        <v>600.27837044615001</v>
      </c>
      <c r="I34" s="370">
        <v>1595.6225902781366</v>
      </c>
      <c r="J34" s="370">
        <v>1071.9334049954725</v>
      </c>
      <c r="K34" s="370">
        <f t="shared" si="2"/>
        <v>2667.5559952736094</v>
      </c>
      <c r="L34" s="370">
        <v>1540.199963958403</v>
      </c>
      <c r="M34" s="370">
        <v>1024.7298147303891</v>
      </c>
      <c r="N34" s="370">
        <f t="shared" si="3"/>
        <v>2564.9297786887919</v>
      </c>
      <c r="O34" s="370">
        <f t="shared" si="4"/>
        <v>415.31684821957833</v>
      </c>
      <c r="P34" s="370">
        <f t="shared" si="5"/>
        <v>287.58773881138882</v>
      </c>
      <c r="Q34" s="370">
        <f t="shared" si="6"/>
        <v>702.90458703096715</v>
      </c>
      <c r="R34" s="372"/>
      <c r="S34" s="372"/>
      <c r="T34" s="372"/>
      <c r="U34" s="372"/>
    </row>
    <row r="35" spans="1:21" s="61" customFormat="1">
      <c r="A35" s="450">
        <v>22</v>
      </c>
      <c r="B35" s="443" t="s">
        <v>813</v>
      </c>
      <c r="C35" s="370">
        <v>2587.5493436660763</v>
      </c>
      <c r="D35" s="370">
        <v>1721.5550049729943</v>
      </c>
      <c r="E35" s="370">
        <f t="shared" si="0"/>
        <v>4309.1043486390708</v>
      </c>
      <c r="F35" s="370">
        <v>464.8794332525207</v>
      </c>
      <c r="G35" s="371">
        <v>310.50692103135526</v>
      </c>
      <c r="H35" s="371">
        <f t="shared" si="1"/>
        <v>775.38635428387602</v>
      </c>
      <c r="I35" s="370">
        <v>2061.0837304852525</v>
      </c>
      <c r="J35" s="370">
        <v>1384.6284921390538</v>
      </c>
      <c r="K35" s="370">
        <f t="shared" si="2"/>
        <v>3445.7122226243064</v>
      </c>
      <c r="L35" s="370">
        <v>1989.4936977893285</v>
      </c>
      <c r="M35" s="370">
        <v>1323.6550811904804</v>
      </c>
      <c r="N35" s="370">
        <f t="shared" si="3"/>
        <v>3313.1487789798089</v>
      </c>
      <c r="O35" s="370">
        <f t="shared" si="4"/>
        <v>536.46946594844485</v>
      </c>
      <c r="P35" s="370">
        <f t="shared" si="5"/>
        <v>371.48033197992868</v>
      </c>
      <c r="Q35" s="370">
        <f t="shared" si="6"/>
        <v>907.94979792837353</v>
      </c>
      <c r="R35" s="372"/>
      <c r="S35" s="372"/>
      <c r="T35" s="372"/>
      <c r="U35" s="372"/>
    </row>
    <row r="36" spans="1:21" s="61" customFormat="1">
      <c r="A36" s="450">
        <v>23</v>
      </c>
      <c r="B36" s="443" t="s">
        <v>814</v>
      </c>
      <c r="C36" s="370">
        <v>2214.6809061696281</v>
      </c>
      <c r="D36" s="370">
        <v>1473.4772141707531</v>
      </c>
      <c r="E36" s="370">
        <f t="shared" si="0"/>
        <v>3688.1581203403812</v>
      </c>
      <c r="F36" s="370">
        <v>397.88984392337085</v>
      </c>
      <c r="G36" s="371">
        <v>265.7625644608413</v>
      </c>
      <c r="H36" s="371">
        <f t="shared" si="1"/>
        <v>663.65240838421209</v>
      </c>
      <c r="I36" s="370">
        <v>1764.0795121824835</v>
      </c>
      <c r="J36" s="370">
        <v>1185.1021473987162</v>
      </c>
      <c r="K36" s="370">
        <f t="shared" si="2"/>
        <v>2949.1816595811997</v>
      </c>
      <c r="L36" s="370">
        <v>1702.8056744982568</v>
      </c>
      <c r="M36" s="370">
        <v>1132.9150656944046</v>
      </c>
      <c r="N36" s="370">
        <f t="shared" si="3"/>
        <v>2835.7207401926617</v>
      </c>
      <c r="O36" s="370">
        <f t="shared" si="4"/>
        <v>459.16368160759748</v>
      </c>
      <c r="P36" s="370">
        <f t="shared" si="5"/>
        <v>317.9496461651529</v>
      </c>
      <c r="Q36" s="370">
        <f t="shared" si="6"/>
        <v>777.11332777275038</v>
      </c>
      <c r="R36" s="372"/>
      <c r="S36" s="372"/>
      <c r="T36" s="372"/>
      <c r="U36" s="372"/>
    </row>
    <row r="37" spans="1:21" s="61" customFormat="1">
      <c r="A37" s="450">
        <v>24</v>
      </c>
      <c r="B37" s="443" t="s">
        <v>815</v>
      </c>
      <c r="C37" s="370">
        <v>1647.9123907209307</v>
      </c>
      <c r="D37" s="370">
        <v>1096.3933232605218</v>
      </c>
      <c r="E37" s="370">
        <f t="shared" si="0"/>
        <v>2744.3057139814528</v>
      </c>
      <c r="F37" s="370">
        <v>296.0641427470361</v>
      </c>
      <c r="G37" s="371">
        <v>197.75012361588779</v>
      </c>
      <c r="H37" s="371">
        <f t="shared" si="1"/>
        <v>493.81426636292389</v>
      </c>
      <c r="I37" s="370">
        <v>1312.6263373852337</v>
      </c>
      <c r="J37" s="370">
        <v>881.81756005022703</v>
      </c>
      <c r="K37" s="370">
        <f t="shared" si="2"/>
        <v>2194.4438974354607</v>
      </c>
      <c r="L37" s="370">
        <v>1267.0333510251814</v>
      </c>
      <c r="M37" s="370">
        <v>842.98589886755997</v>
      </c>
      <c r="N37" s="370">
        <f t="shared" si="3"/>
        <v>2110.0192498927413</v>
      </c>
      <c r="O37" s="370">
        <f t="shared" si="4"/>
        <v>341.65712910708839</v>
      </c>
      <c r="P37" s="370">
        <f t="shared" si="5"/>
        <v>236.58178479855485</v>
      </c>
      <c r="Q37" s="370">
        <f t="shared" si="6"/>
        <v>578.23891390564324</v>
      </c>
      <c r="R37" s="372"/>
      <c r="S37" s="372"/>
      <c r="T37" s="372"/>
      <c r="U37" s="372"/>
    </row>
    <row r="38" spans="1:21" s="61" customFormat="1">
      <c r="A38" s="450">
        <v>25</v>
      </c>
      <c r="B38" s="443" t="s">
        <v>816</v>
      </c>
      <c r="C38" s="370">
        <v>998.57227130875231</v>
      </c>
      <c r="D38" s="370">
        <v>664.37267977397983</v>
      </c>
      <c r="E38" s="370">
        <f t="shared" si="0"/>
        <v>1662.9449510827321</v>
      </c>
      <c r="F38" s="370">
        <v>179.4036170494773</v>
      </c>
      <c r="G38" s="371">
        <v>119.82905839085002</v>
      </c>
      <c r="H38" s="371">
        <f t="shared" si="1"/>
        <v>299.23267544032734</v>
      </c>
      <c r="I38" s="370">
        <v>795.40166727494045</v>
      </c>
      <c r="J38" s="370">
        <v>534.34792333472865</v>
      </c>
      <c r="K38" s="370">
        <f t="shared" si="2"/>
        <v>1329.7495906096692</v>
      </c>
      <c r="L38" s="370">
        <v>767.77405053896291</v>
      </c>
      <c r="M38" s="370">
        <v>510.81741265697121</v>
      </c>
      <c r="N38" s="370">
        <f t="shared" si="3"/>
        <v>1278.591463195934</v>
      </c>
      <c r="O38" s="370">
        <f t="shared" si="4"/>
        <v>207.03123378545479</v>
      </c>
      <c r="P38" s="370">
        <f t="shared" si="5"/>
        <v>143.35956906860747</v>
      </c>
      <c r="Q38" s="370">
        <f t="shared" si="6"/>
        <v>350.39080285406226</v>
      </c>
      <c r="R38" s="372"/>
      <c r="S38" s="372"/>
      <c r="T38" s="372"/>
      <c r="U38" s="372"/>
    </row>
    <row r="39" spans="1:21" s="61" customFormat="1">
      <c r="A39" s="450">
        <v>26</v>
      </c>
      <c r="B39" s="443" t="s">
        <v>817</v>
      </c>
      <c r="C39" s="370">
        <v>1539.4856831574998</v>
      </c>
      <c r="D39" s="370">
        <v>1024.2545864532456</v>
      </c>
      <c r="E39" s="370">
        <f t="shared" si="0"/>
        <v>2563.7402696107456</v>
      </c>
      <c r="F39" s="370">
        <v>276.58418713385748</v>
      </c>
      <c r="G39" s="371">
        <v>184.73887681377357</v>
      </c>
      <c r="H39" s="371">
        <f t="shared" si="1"/>
        <v>461.32306394763106</v>
      </c>
      <c r="I39" s="370">
        <v>1226.2602460656203</v>
      </c>
      <c r="J39" s="370">
        <v>823.79713660645677</v>
      </c>
      <c r="K39" s="370">
        <f t="shared" si="2"/>
        <v>2050.057382672077</v>
      </c>
      <c r="L39" s="370">
        <v>1183.667114204412</v>
      </c>
      <c r="M39" s="370">
        <v>787.52045904729016</v>
      </c>
      <c r="N39" s="370">
        <f t="shared" si="3"/>
        <v>1971.1875732517021</v>
      </c>
      <c r="O39" s="370">
        <f t="shared" si="4"/>
        <v>319.17731899506589</v>
      </c>
      <c r="P39" s="370">
        <f t="shared" si="5"/>
        <v>221.01555437294019</v>
      </c>
      <c r="Q39" s="370">
        <f t="shared" si="6"/>
        <v>540.19287336800608</v>
      </c>
      <c r="R39" s="372"/>
      <c r="S39" s="372"/>
      <c r="T39" s="372"/>
      <c r="U39" s="372"/>
    </row>
    <row r="40" spans="1:21" s="61" customFormat="1">
      <c r="A40" s="450">
        <v>27</v>
      </c>
      <c r="B40" s="443" t="s">
        <v>818</v>
      </c>
      <c r="C40" s="370">
        <v>1639.2377097897263</v>
      </c>
      <c r="D40" s="370">
        <v>1090.6218621634746</v>
      </c>
      <c r="E40" s="370">
        <f t="shared" si="0"/>
        <v>2729.8595719532009</v>
      </c>
      <c r="F40" s="370">
        <v>294.50564850428236</v>
      </c>
      <c r="G40" s="371">
        <v>196.70915855237274</v>
      </c>
      <c r="H40" s="371">
        <f t="shared" si="1"/>
        <v>491.2148070566551</v>
      </c>
      <c r="I40" s="370">
        <v>1305.7166165027231</v>
      </c>
      <c r="J40" s="370">
        <v>877.17563489932593</v>
      </c>
      <c r="K40" s="370">
        <f t="shared" si="2"/>
        <v>2182.8922514020492</v>
      </c>
      <c r="L40" s="370">
        <v>1260.3636335625135</v>
      </c>
      <c r="M40" s="370">
        <v>838.54838523312367</v>
      </c>
      <c r="N40" s="370">
        <f t="shared" si="3"/>
        <v>2098.9120187956373</v>
      </c>
      <c r="O40" s="370">
        <f t="shared" si="4"/>
        <v>339.85863144449195</v>
      </c>
      <c r="P40" s="370">
        <f t="shared" si="5"/>
        <v>235.336408218575</v>
      </c>
      <c r="Q40" s="370">
        <f t="shared" si="6"/>
        <v>575.19503966306695</v>
      </c>
      <c r="R40" s="372"/>
      <c r="S40" s="372"/>
      <c r="T40" s="372"/>
      <c r="U40" s="372"/>
    </row>
    <row r="41" spans="1:21" s="61" customFormat="1">
      <c r="A41" s="450">
        <v>28</v>
      </c>
      <c r="B41" s="443" t="s">
        <v>819</v>
      </c>
      <c r="C41" s="370">
        <v>1578.1138903244218</v>
      </c>
      <c r="D41" s="370">
        <v>1049.9548049028497</v>
      </c>
      <c r="E41" s="370">
        <f t="shared" si="0"/>
        <v>2628.0686952272717</v>
      </c>
      <c r="F41" s="370">
        <v>283.52413558325679</v>
      </c>
      <c r="G41" s="371">
        <v>189.37427659918154</v>
      </c>
      <c r="H41" s="371">
        <f t="shared" si="1"/>
        <v>472.89841218243834</v>
      </c>
      <c r="I41" s="370">
        <v>1257.0291160485037</v>
      </c>
      <c r="J41" s="370">
        <v>844.46755063140859</v>
      </c>
      <c r="K41" s="370">
        <f t="shared" si="2"/>
        <v>2101.4966666799123</v>
      </c>
      <c r="L41" s="370">
        <v>1213.367253026348</v>
      </c>
      <c r="M41" s="370">
        <v>807.28063205382011</v>
      </c>
      <c r="N41" s="370">
        <f t="shared" si="3"/>
        <v>2020.6478850801682</v>
      </c>
      <c r="O41" s="370">
        <f t="shared" si="4"/>
        <v>327.18599860541258</v>
      </c>
      <c r="P41" s="370">
        <f t="shared" si="5"/>
        <v>226.56119517676996</v>
      </c>
      <c r="Q41" s="370">
        <f t="shared" si="6"/>
        <v>553.74719378218253</v>
      </c>
      <c r="R41" s="372"/>
      <c r="S41" s="372"/>
      <c r="T41" s="372"/>
      <c r="U41" s="372"/>
    </row>
    <row r="42" spans="1:21" s="61" customFormat="1">
      <c r="A42" s="450">
        <v>29</v>
      </c>
      <c r="B42" s="443" t="s">
        <v>820</v>
      </c>
      <c r="C42" s="370">
        <v>1111.3172420849705</v>
      </c>
      <c r="D42" s="370">
        <v>739.3844546027193</v>
      </c>
      <c r="E42" s="370">
        <f t="shared" si="0"/>
        <v>1850.7016966876899</v>
      </c>
      <c r="F42" s="370">
        <v>199.65939236244625</v>
      </c>
      <c r="G42" s="371">
        <v>133.35849844701283</v>
      </c>
      <c r="H42" s="371">
        <f t="shared" si="1"/>
        <v>333.01789080945912</v>
      </c>
      <c r="I42" s="370">
        <v>885.20742326167033</v>
      </c>
      <c r="J42" s="370">
        <v>594.67910088860594</v>
      </c>
      <c r="K42" s="370">
        <f t="shared" si="2"/>
        <v>1479.8865241502763</v>
      </c>
      <c r="L42" s="370">
        <v>854.46047812952975</v>
      </c>
      <c r="M42" s="370">
        <v>568.4918503684371</v>
      </c>
      <c r="N42" s="370">
        <f t="shared" si="3"/>
        <v>1422.9523284979668</v>
      </c>
      <c r="O42" s="370">
        <f t="shared" si="4"/>
        <v>230.40633749458675</v>
      </c>
      <c r="P42" s="370">
        <f t="shared" si="5"/>
        <v>159.54574896718168</v>
      </c>
      <c r="Q42" s="370">
        <f t="shared" si="6"/>
        <v>389.95208646176843</v>
      </c>
      <c r="R42" s="372"/>
      <c r="S42" s="372"/>
      <c r="T42" s="372"/>
      <c r="U42" s="372"/>
    </row>
    <row r="43" spans="1:21" s="61" customFormat="1">
      <c r="A43" s="450">
        <v>30</v>
      </c>
      <c r="B43" s="443" t="s">
        <v>821</v>
      </c>
      <c r="C43" s="370">
        <v>697.59015220197591</v>
      </c>
      <c r="D43" s="370">
        <v>464.12247978300434</v>
      </c>
      <c r="E43" s="370">
        <f t="shared" si="0"/>
        <v>1161.7126319849804</v>
      </c>
      <c r="F43" s="370">
        <v>125.32913252147998</v>
      </c>
      <c r="G43" s="371">
        <v>83.711087802924297</v>
      </c>
      <c r="H43" s="371">
        <f t="shared" si="1"/>
        <v>209.04022032440429</v>
      </c>
      <c r="I43" s="370">
        <v>555.65769857479904</v>
      </c>
      <c r="J43" s="370">
        <v>373.28880430390933</v>
      </c>
      <c r="K43" s="370">
        <f t="shared" si="2"/>
        <v>928.94650287870832</v>
      </c>
      <c r="L43" s="370">
        <v>536.35738960610604</v>
      </c>
      <c r="M43" s="370">
        <v>356.85068260083659</v>
      </c>
      <c r="N43" s="370">
        <f t="shared" si="3"/>
        <v>893.20807220694269</v>
      </c>
      <c r="O43" s="370">
        <f t="shared" si="4"/>
        <v>144.62944149017301</v>
      </c>
      <c r="P43" s="370">
        <f t="shared" si="5"/>
        <v>100.14920950599702</v>
      </c>
      <c r="Q43" s="370">
        <f t="shared" si="6"/>
        <v>244.77865099617003</v>
      </c>
      <c r="R43" s="372"/>
      <c r="S43" s="372"/>
      <c r="T43" s="372"/>
      <c r="U43" s="372"/>
    </row>
    <row r="44" spans="1:21" s="61" customFormat="1">
      <c r="A44" s="450">
        <v>31</v>
      </c>
      <c r="B44" s="443" t="s">
        <v>822</v>
      </c>
      <c r="C44" s="370">
        <v>358.89333781081052</v>
      </c>
      <c r="D44" s="370">
        <v>238.77984142489029</v>
      </c>
      <c r="E44" s="370">
        <f t="shared" si="0"/>
        <v>597.67317923570079</v>
      </c>
      <c r="F44" s="370">
        <v>64.478821201226182</v>
      </c>
      <c r="G44" s="371">
        <v>43.067339208462293</v>
      </c>
      <c r="H44" s="371">
        <f t="shared" si="1"/>
        <v>107.54616040968847</v>
      </c>
      <c r="I44" s="370">
        <v>285.87250764979768</v>
      </c>
      <c r="J44" s="370">
        <v>192.04810234369162</v>
      </c>
      <c r="K44" s="370">
        <f t="shared" si="2"/>
        <v>477.92060999348928</v>
      </c>
      <c r="L44" s="371">
        <v>275.94296336840335</v>
      </c>
      <c r="M44" s="371">
        <v>183.5910844991393</v>
      </c>
      <c r="N44" s="370">
        <f t="shared" si="3"/>
        <v>459.53404786754265</v>
      </c>
      <c r="O44" s="370">
        <f t="shared" si="4"/>
        <v>74.408365482620525</v>
      </c>
      <c r="P44" s="370">
        <f t="shared" si="5"/>
        <v>51.524357053014626</v>
      </c>
      <c r="Q44" s="370">
        <f t="shared" si="6"/>
        <v>125.93272253563515</v>
      </c>
      <c r="R44" s="372"/>
      <c r="S44" s="372"/>
      <c r="T44" s="372"/>
      <c r="U44" s="372"/>
    </row>
    <row r="45" spans="1:21" s="61" customFormat="1">
      <c r="A45" s="450">
        <v>32</v>
      </c>
      <c r="B45" s="443" t="s">
        <v>823</v>
      </c>
      <c r="C45" s="370">
        <v>404.63283858119104</v>
      </c>
      <c r="D45" s="370">
        <v>269.21136408124681</v>
      </c>
      <c r="E45" s="370">
        <f t="shared" si="0"/>
        <v>673.84420266243785</v>
      </c>
      <c r="F45" s="370">
        <v>72.696385533839631</v>
      </c>
      <c r="G45" s="371">
        <v>48.556096973985696</v>
      </c>
      <c r="H45" s="371">
        <f t="shared" si="1"/>
        <v>121.25248250782533</v>
      </c>
      <c r="I45" s="370">
        <v>322.30579967922881</v>
      </c>
      <c r="J45" s="370">
        <v>216.52385432805963</v>
      </c>
      <c r="K45" s="370">
        <f t="shared" si="2"/>
        <v>538.82965400728847</v>
      </c>
      <c r="L45" s="370">
        <v>311.11077523852373</v>
      </c>
      <c r="M45" s="370">
        <v>206.98902384821133</v>
      </c>
      <c r="N45" s="370">
        <f t="shared" si="3"/>
        <v>518.09979908673506</v>
      </c>
      <c r="O45" s="370">
        <f t="shared" si="4"/>
        <v>83.891409974544729</v>
      </c>
      <c r="P45" s="370">
        <f t="shared" si="5"/>
        <v>58.090927453834013</v>
      </c>
      <c r="Q45" s="370">
        <f t="shared" si="6"/>
        <v>141.98233742837874</v>
      </c>
      <c r="R45" s="372"/>
      <c r="S45" s="372"/>
      <c r="T45" s="372"/>
      <c r="U45" s="372"/>
    </row>
    <row r="46" spans="1:21">
      <c r="A46" s="436">
        <v>33</v>
      </c>
      <c r="B46" s="330" t="s">
        <v>824</v>
      </c>
      <c r="C46" s="371">
        <v>1238.5311679312076</v>
      </c>
      <c r="D46" s="371">
        <v>824.02275194724905</v>
      </c>
      <c r="E46" s="370">
        <f t="shared" si="0"/>
        <v>2062.5539198784568</v>
      </c>
      <c r="F46" s="371">
        <v>222.51466192242216</v>
      </c>
      <c r="G46" s="371">
        <v>148.62421870217165</v>
      </c>
      <c r="H46" s="371">
        <f t="shared" si="1"/>
        <v>371.13888062459381</v>
      </c>
      <c r="I46" s="371">
        <v>986.53826493031659</v>
      </c>
      <c r="J46" s="371">
        <v>662.75278874106687</v>
      </c>
      <c r="K46" s="370">
        <f t="shared" si="2"/>
        <v>1649.2910536713835</v>
      </c>
      <c r="L46" s="370">
        <v>952.27167711657762</v>
      </c>
      <c r="M46" s="370">
        <v>633.56784969449689</v>
      </c>
      <c r="N46" s="370">
        <f t="shared" si="3"/>
        <v>1585.8395268110744</v>
      </c>
      <c r="O46" s="370">
        <f t="shared" si="4"/>
        <v>256.78124973616104</v>
      </c>
      <c r="P46" s="370">
        <f t="shared" si="5"/>
        <v>177.80915774874165</v>
      </c>
      <c r="Q46" s="370">
        <f t="shared" si="6"/>
        <v>434.5904074849027</v>
      </c>
      <c r="R46" s="372"/>
      <c r="S46" s="372"/>
      <c r="T46" s="372"/>
      <c r="U46" s="372"/>
    </row>
    <row r="47" spans="1:21">
      <c r="A47" s="436">
        <v>34</v>
      </c>
      <c r="B47" s="330" t="s">
        <v>825</v>
      </c>
      <c r="C47" s="371">
        <v>1049.7249748631866</v>
      </c>
      <c r="D47" s="371">
        <v>698.40572847220039</v>
      </c>
      <c r="E47" s="370">
        <f t="shared" si="0"/>
        <v>1748.1307033353869</v>
      </c>
      <c r="F47" s="371">
        <v>188.59371805989053</v>
      </c>
      <c r="G47" s="371">
        <v>125.96740258204269</v>
      </c>
      <c r="H47" s="371">
        <f t="shared" si="1"/>
        <v>314.56112064193326</v>
      </c>
      <c r="I47" s="371">
        <v>836.14678594270868</v>
      </c>
      <c r="J47" s="371">
        <v>561.72034464324872</v>
      </c>
      <c r="K47" s="370">
        <f t="shared" si="2"/>
        <v>1397.8671305859575</v>
      </c>
      <c r="L47" s="370">
        <v>807.10392132791833</v>
      </c>
      <c r="M47" s="370">
        <v>536.98446378671974</v>
      </c>
      <c r="N47" s="370">
        <f t="shared" si="3"/>
        <v>1344.0883851146382</v>
      </c>
      <c r="O47" s="370">
        <f t="shared" si="4"/>
        <v>217.63658267468088</v>
      </c>
      <c r="P47" s="370">
        <f t="shared" si="5"/>
        <v>150.7032834385717</v>
      </c>
      <c r="Q47" s="370">
        <f t="shared" si="6"/>
        <v>368.33986611325258</v>
      </c>
      <c r="R47" s="372"/>
      <c r="S47" s="372"/>
      <c r="T47" s="372"/>
      <c r="U47" s="372"/>
    </row>
    <row r="48" spans="1:21">
      <c r="A48" s="436">
        <v>35</v>
      </c>
      <c r="B48" s="330" t="s">
        <v>826</v>
      </c>
      <c r="C48" s="371">
        <v>1536.6963131877978</v>
      </c>
      <c r="D48" s="371">
        <v>1022.3987556286789</v>
      </c>
      <c r="E48" s="370">
        <f t="shared" si="0"/>
        <v>2559.0950688164767</v>
      </c>
      <c r="F48" s="371">
        <v>276.08304858211517</v>
      </c>
      <c r="G48" s="371">
        <v>184.40415133963731</v>
      </c>
      <c r="H48" s="371">
        <f t="shared" si="1"/>
        <v>460.48719992175245</v>
      </c>
      <c r="I48" s="371">
        <v>1224.0384043539136</v>
      </c>
      <c r="J48" s="371">
        <v>822.30451149203304</v>
      </c>
      <c r="K48" s="370">
        <f t="shared" si="2"/>
        <v>2046.3429158459467</v>
      </c>
      <c r="L48" s="370">
        <v>1181.5224463204511</v>
      </c>
      <c r="M48" s="370">
        <v>786.09356307610631</v>
      </c>
      <c r="N48" s="370">
        <f t="shared" si="3"/>
        <v>1967.6160093965573</v>
      </c>
      <c r="O48" s="370">
        <f t="shared" si="4"/>
        <v>318.59900661557776</v>
      </c>
      <c r="P48" s="370">
        <f t="shared" si="5"/>
        <v>220.61509975556407</v>
      </c>
      <c r="Q48" s="370">
        <f t="shared" si="6"/>
        <v>539.21410637114184</v>
      </c>
      <c r="R48" s="372"/>
      <c r="S48" s="372"/>
      <c r="T48" s="372"/>
      <c r="U48" s="372"/>
    </row>
    <row r="49" spans="1:21">
      <c r="A49" s="436">
        <v>36</v>
      </c>
      <c r="B49" s="330" t="s">
        <v>827</v>
      </c>
      <c r="C49" s="371">
        <v>988.27735886534253</v>
      </c>
      <c r="D49" s="371">
        <v>657.52324206718015</v>
      </c>
      <c r="E49" s="370">
        <f t="shared" si="0"/>
        <v>1645.8006009325227</v>
      </c>
      <c r="F49" s="371">
        <v>177.56</v>
      </c>
      <c r="G49" s="371">
        <v>118.5936649198364</v>
      </c>
      <c r="H49" s="371">
        <f t="shared" si="1"/>
        <v>296.15366491983639</v>
      </c>
      <c r="I49" s="371">
        <v>787.20136895181008</v>
      </c>
      <c r="J49" s="371">
        <v>528.83899299177108</v>
      </c>
      <c r="K49" s="370">
        <f t="shared" si="2"/>
        <v>1316.040361943581</v>
      </c>
      <c r="L49" s="370">
        <v>759.85858277190653</v>
      </c>
      <c r="M49" s="370">
        <v>505.5510732151796</v>
      </c>
      <c r="N49" s="370">
        <f t="shared" si="3"/>
        <v>1265.4096559870861</v>
      </c>
      <c r="O49" s="370">
        <f t="shared" si="4"/>
        <v>204.9027861799035</v>
      </c>
      <c r="P49" s="370">
        <f t="shared" si="5"/>
        <v>141.88158469642792</v>
      </c>
      <c r="Q49" s="370">
        <f t="shared" si="6"/>
        <v>346.78437087633142</v>
      </c>
      <c r="R49" s="372"/>
      <c r="S49" s="372"/>
      <c r="T49" s="372"/>
      <c r="U49" s="372"/>
    </row>
    <row r="50" spans="1:21">
      <c r="A50" s="436">
        <v>37</v>
      </c>
      <c r="B50" s="330" t="s">
        <v>828</v>
      </c>
      <c r="C50" s="371">
        <v>1262.7455847253018</v>
      </c>
      <c r="D50" s="371">
        <v>840.13315019971833</v>
      </c>
      <c r="E50" s="370">
        <f t="shared" si="0"/>
        <v>2102.8787349250201</v>
      </c>
      <c r="F50" s="371">
        <v>226.86502702109507</v>
      </c>
      <c r="G50" s="371">
        <v>151.52995807356143</v>
      </c>
      <c r="H50" s="371">
        <f t="shared" si="1"/>
        <v>378.39498509465648</v>
      </c>
      <c r="I50" s="371">
        <v>1005.8259900589845</v>
      </c>
      <c r="J50" s="371">
        <v>675.71021175435351</v>
      </c>
      <c r="K50" s="370">
        <f t="shared" si="2"/>
        <v>1681.536201813338</v>
      </c>
      <c r="L50" s="371">
        <v>970.88945912155395</v>
      </c>
      <c r="M50" s="371">
        <v>645.95468046393705</v>
      </c>
      <c r="N50" s="370">
        <f t="shared" si="3"/>
        <v>1616.8441395854911</v>
      </c>
      <c r="O50" s="370">
        <f t="shared" si="4"/>
        <v>261.80155795852556</v>
      </c>
      <c r="P50" s="370">
        <f t="shared" si="5"/>
        <v>181.28548936397794</v>
      </c>
      <c r="Q50" s="370">
        <f t="shared" si="6"/>
        <v>443.08704732250351</v>
      </c>
      <c r="R50" s="372"/>
      <c r="S50" s="372"/>
      <c r="T50" s="372"/>
      <c r="U50" s="372"/>
    </row>
    <row r="51" spans="1:21">
      <c r="A51" s="436">
        <v>38</v>
      </c>
      <c r="B51" s="330" t="s">
        <v>829</v>
      </c>
      <c r="C51" s="371">
        <v>1281.1340755051442</v>
      </c>
      <c r="D51" s="371">
        <v>852.36742832601885</v>
      </c>
      <c r="E51" s="370">
        <f t="shared" si="0"/>
        <v>2133.5015038311631</v>
      </c>
      <c r="F51" s="371">
        <v>230.16870553568168</v>
      </c>
      <c r="G51" s="371">
        <v>153.73658407218784</v>
      </c>
      <c r="H51" s="371">
        <f t="shared" si="1"/>
        <v>383.90528960786952</v>
      </c>
      <c r="I51" s="371">
        <v>1020.4731384379265</v>
      </c>
      <c r="J51" s="371">
        <v>685.55011232418451</v>
      </c>
      <c r="K51" s="370">
        <f t="shared" si="2"/>
        <v>1706.023250762111</v>
      </c>
      <c r="L51" s="370">
        <v>985.02785095856564</v>
      </c>
      <c r="M51" s="370">
        <v>655.36127180711014</v>
      </c>
      <c r="N51" s="370">
        <f t="shared" si="3"/>
        <v>1640.3891227656759</v>
      </c>
      <c r="O51" s="370">
        <f t="shared" si="4"/>
        <v>265.61399301504264</v>
      </c>
      <c r="P51" s="370">
        <f t="shared" si="5"/>
        <v>183.92542458926221</v>
      </c>
      <c r="Q51" s="370">
        <f t="shared" si="6"/>
        <v>449.53941760430484</v>
      </c>
      <c r="R51" s="372"/>
      <c r="S51" s="372"/>
      <c r="T51" s="372"/>
      <c r="U51" s="372"/>
    </row>
    <row r="52" spans="1:21">
      <c r="A52" s="637" t="s">
        <v>14</v>
      </c>
      <c r="B52" s="638"/>
      <c r="C52" s="373">
        <f>SUM(C14:C51)</f>
        <v>54867.49000000002</v>
      </c>
      <c r="D52" s="373">
        <f>SUM(D14:D51)</f>
        <v>36504.58</v>
      </c>
      <c r="E52" s="374">
        <f t="shared" si="0"/>
        <v>91372.070000000022</v>
      </c>
      <c r="F52" s="373">
        <f>SUM(F14:F51)</f>
        <v>9857.5059681859875</v>
      </c>
      <c r="G52" s="373">
        <f>SUM(G14:G51)</f>
        <v>6584.119999999999</v>
      </c>
      <c r="H52" s="373">
        <f t="shared" si="1"/>
        <v>16441.625968185988</v>
      </c>
      <c r="I52" s="373">
        <f>SUM(I14:I51)</f>
        <v>43704.090609278901</v>
      </c>
      <c r="J52" s="373">
        <f>SUM(J14:J51)</f>
        <v>29360.24780826701</v>
      </c>
      <c r="K52" s="370">
        <f t="shared" si="2"/>
        <v>73064.338417545907</v>
      </c>
      <c r="L52" s="373">
        <f>SUM(L14:L51)</f>
        <v>42186.065296000001</v>
      </c>
      <c r="M52" s="373">
        <f>SUM(M14:M51)</f>
        <v>28067.34182999999</v>
      </c>
      <c r="N52" s="374">
        <f t="shared" si="3"/>
        <v>70253.407125999991</v>
      </c>
      <c r="O52" s="374">
        <f t="shared" si="4"/>
        <v>11375.531281464886</v>
      </c>
      <c r="P52" s="374">
        <f t="shared" si="5"/>
        <v>7877.0259782670182</v>
      </c>
      <c r="Q52" s="374">
        <f t="shared" si="6"/>
        <v>19252.557259731904</v>
      </c>
      <c r="R52" s="372"/>
      <c r="S52" s="372"/>
      <c r="T52" s="372"/>
      <c r="U52" s="372"/>
    </row>
    <row r="53" spans="1:21">
      <c r="A53" s="10"/>
      <c r="B53" s="26"/>
      <c r="C53" s="26"/>
      <c r="D53" s="26"/>
      <c r="E53" s="555"/>
      <c r="F53" s="468"/>
      <c r="G53" s="376"/>
      <c r="H53" s="556"/>
      <c r="I53" s="20"/>
      <c r="J53" s="20"/>
      <c r="K53" s="555"/>
      <c r="L53" s="20"/>
      <c r="M53" s="20"/>
      <c r="N53" s="20"/>
      <c r="O53" s="20"/>
      <c r="P53" s="20"/>
      <c r="Q53" s="20"/>
    </row>
    <row r="54" spans="1:21" ht="14.25" customHeight="1">
      <c r="A54" s="763" t="s">
        <v>741</v>
      </c>
      <c r="B54" s="763"/>
      <c r="C54" s="763"/>
      <c r="D54" s="763"/>
      <c r="E54" s="763"/>
      <c r="F54" s="763"/>
      <c r="G54" s="763"/>
      <c r="H54" s="763"/>
      <c r="I54" s="763"/>
      <c r="J54" s="763"/>
      <c r="K54" s="763"/>
      <c r="L54" s="763"/>
      <c r="M54" s="763"/>
      <c r="N54" s="763"/>
      <c r="O54" s="763"/>
      <c r="P54" s="763"/>
      <c r="Q54" s="763"/>
    </row>
    <row r="55" spans="1:21">
      <c r="E55" s="377"/>
      <c r="F55" s="377"/>
      <c r="G55" s="377"/>
      <c r="H55" s="377"/>
      <c r="I55" s="377"/>
      <c r="J55" s="377"/>
      <c r="K55" s="377"/>
    </row>
    <row r="56" spans="1:21" ht="13.15" customHeight="1">
      <c r="B56" s="378"/>
      <c r="C56" s="377"/>
      <c r="D56" s="377"/>
      <c r="E56" s="377"/>
      <c r="I56" s="377"/>
      <c r="O56" s="641" t="s">
        <v>1027</v>
      </c>
      <c r="P56" s="641"/>
      <c r="Q56" s="641"/>
    </row>
    <row r="57" spans="1:21" ht="13.15" customHeight="1">
      <c r="F57" s="377"/>
      <c r="G57" s="377"/>
      <c r="H57" s="377"/>
      <c r="I57" s="603"/>
      <c r="J57" s="377"/>
      <c r="K57" s="377"/>
      <c r="O57" s="641"/>
      <c r="P57" s="641"/>
      <c r="Q57" s="641"/>
    </row>
    <row r="58" spans="1:21" ht="13.15" customHeight="1">
      <c r="C58" s="377"/>
      <c r="G58" s="377"/>
      <c r="I58" s="601"/>
      <c r="J58" s="377"/>
      <c r="L58" s="377"/>
      <c r="O58" s="641"/>
      <c r="P58" s="641"/>
      <c r="Q58" s="641"/>
    </row>
    <row r="59" spans="1:21" ht="13.15" customHeight="1">
      <c r="F59" s="377"/>
      <c r="I59" s="605"/>
      <c r="O59" s="641"/>
      <c r="P59" s="641"/>
      <c r="Q59" s="641"/>
    </row>
    <row r="60" spans="1:21">
      <c r="H60" s="377"/>
      <c r="I60" s="601"/>
      <c r="J60" s="377"/>
      <c r="K60" s="377"/>
    </row>
    <row r="61" spans="1:21">
      <c r="F61" s="377"/>
      <c r="I61" s="601"/>
      <c r="J61" s="377"/>
    </row>
    <row r="62" spans="1:21">
      <c r="F62" s="601"/>
      <c r="G62" s="377"/>
      <c r="H62" s="377"/>
      <c r="I62" s="377"/>
      <c r="J62" s="377"/>
      <c r="K62" s="377"/>
      <c r="L62" s="377"/>
    </row>
    <row r="63" spans="1:21">
      <c r="J63" s="377"/>
    </row>
    <row r="64" spans="1:21">
      <c r="H64" s="377"/>
      <c r="J64" s="377"/>
    </row>
    <row r="65" spans="9:11">
      <c r="I65" s="377"/>
      <c r="J65" s="377"/>
      <c r="K65" s="377"/>
    </row>
  </sheetData>
  <mergeCells count="16">
    <mergeCell ref="P1:Q1"/>
    <mergeCell ref="A2:Q2"/>
    <mergeCell ref="A3:Q3"/>
    <mergeCell ref="N10:Q10"/>
    <mergeCell ref="A6:Q6"/>
    <mergeCell ref="A9:B9"/>
    <mergeCell ref="A52:B52"/>
    <mergeCell ref="O56:Q59"/>
    <mergeCell ref="A54:Q54"/>
    <mergeCell ref="O11:Q11"/>
    <mergeCell ref="L11:N11"/>
    <mergeCell ref="C11:E11"/>
    <mergeCell ref="F11:H11"/>
    <mergeCell ref="A11:A12"/>
    <mergeCell ref="B11:B12"/>
    <mergeCell ref="I11:K11"/>
  </mergeCells>
  <phoneticPr fontId="0" type="noConversion"/>
  <printOptions horizontalCentered="1"/>
  <pageMargins left="0.70866141732283472" right="0.70866141732283472" top="0.23622047244094491" bottom="0" header="0.31496062992125984" footer="0.31496062992125984"/>
  <pageSetup paperSize="9" scale="73"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U65"/>
  <sheetViews>
    <sheetView topLeftCell="A37" zoomScaleSheetLayoutView="90" workbookViewId="0">
      <selection activeCell="I55" sqref="I55:K58"/>
    </sheetView>
  </sheetViews>
  <sheetFormatPr defaultColWidth="9.140625" defaultRowHeight="12.75"/>
  <cols>
    <col min="1" max="1" width="7.42578125" style="309" customWidth="1"/>
    <col min="2" max="2" width="17.140625" style="309" customWidth="1"/>
    <col min="3" max="3" width="9.42578125" style="309" customWidth="1"/>
    <col min="4" max="4" width="10.140625" style="309" customWidth="1"/>
    <col min="5" max="5" width="9.5703125" style="309" customWidth="1"/>
    <col min="6" max="6" width="10.42578125" style="309" customWidth="1"/>
    <col min="7" max="7" width="10" style="309" customWidth="1"/>
    <col min="8" max="8" width="9.5703125" style="309" customWidth="1"/>
    <col min="9" max="9" width="9.28515625" style="309" customWidth="1"/>
    <col min="10" max="10" width="10" style="309" customWidth="1"/>
    <col min="11" max="11" width="9.85546875" style="309" customWidth="1"/>
    <col min="12" max="12" width="10.42578125" style="309" customWidth="1"/>
    <col min="13" max="13" width="10.28515625" style="309" customWidth="1"/>
    <col min="14" max="14" width="9.5703125" style="309" customWidth="1"/>
    <col min="15" max="15" width="9" style="309" customWidth="1"/>
    <col min="16" max="16" width="10" style="309" customWidth="1"/>
    <col min="17" max="17" width="10.7109375" style="309" customWidth="1"/>
    <col min="18" max="18" width="12.140625" style="309" customWidth="1"/>
    <col min="19" max="16384" width="9.140625" style="309"/>
  </cols>
  <sheetData>
    <row r="1" spans="1:21" customFormat="1" ht="15">
      <c r="H1" s="29"/>
      <c r="I1" s="29"/>
      <c r="J1" s="29"/>
      <c r="K1" s="29"/>
      <c r="L1" s="29"/>
      <c r="M1" s="29"/>
      <c r="N1" s="29"/>
      <c r="O1" s="29"/>
      <c r="P1" s="726" t="s">
        <v>84</v>
      </c>
      <c r="Q1" s="726"/>
      <c r="S1" s="309"/>
      <c r="T1" s="35"/>
      <c r="U1" s="35"/>
    </row>
    <row r="2" spans="1:21" customFormat="1" ht="15">
      <c r="A2" s="732" t="s">
        <v>0</v>
      </c>
      <c r="B2" s="732"/>
      <c r="C2" s="732"/>
      <c r="D2" s="732"/>
      <c r="E2" s="732"/>
      <c r="F2" s="732"/>
      <c r="G2" s="732"/>
      <c r="H2" s="732"/>
      <c r="I2" s="732"/>
      <c r="J2" s="732"/>
      <c r="K2" s="732"/>
      <c r="L2" s="732"/>
      <c r="M2" s="732"/>
      <c r="N2" s="732"/>
      <c r="O2" s="732"/>
      <c r="P2" s="732"/>
      <c r="Q2" s="732"/>
      <c r="R2" s="37"/>
      <c r="S2" s="37"/>
      <c r="T2" s="37"/>
      <c r="U2" s="37"/>
    </row>
    <row r="3" spans="1:21" customFormat="1" ht="20.25">
      <c r="A3" s="668" t="s">
        <v>652</v>
      </c>
      <c r="B3" s="668"/>
      <c r="C3" s="668"/>
      <c r="D3" s="668"/>
      <c r="E3" s="668"/>
      <c r="F3" s="668"/>
      <c r="G3" s="668"/>
      <c r="H3" s="668"/>
      <c r="I3" s="668"/>
      <c r="J3" s="668"/>
      <c r="K3" s="668"/>
      <c r="L3" s="668"/>
      <c r="M3" s="668"/>
      <c r="N3" s="668"/>
      <c r="O3" s="668"/>
      <c r="P3" s="668"/>
      <c r="Q3" s="668"/>
      <c r="R3" s="36"/>
      <c r="S3" s="36"/>
      <c r="T3" s="36"/>
      <c r="U3" s="36"/>
    </row>
    <row r="4" spans="1:21" customFormat="1" ht="10.5" customHeight="1"/>
    <row r="5" spans="1:21">
      <c r="A5" s="23"/>
      <c r="B5" s="23"/>
      <c r="C5" s="23"/>
      <c r="D5" s="23"/>
      <c r="E5" s="22"/>
      <c r="F5" s="22"/>
      <c r="G5" s="22"/>
      <c r="H5" s="22"/>
      <c r="I5" s="22"/>
      <c r="J5" s="22"/>
      <c r="K5" s="22"/>
      <c r="L5" s="22"/>
      <c r="M5" s="22"/>
      <c r="N5" s="23"/>
      <c r="O5" s="23"/>
      <c r="P5" s="22"/>
      <c r="Q5" s="20"/>
    </row>
    <row r="6" spans="1:21" ht="18.600000000000001" customHeight="1">
      <c r="B6" s="98"/>
      <c r="C6" s="98"/>
      <c r="D6" s="669" t="s">
        <v>743</v>
      </c>
      <c r="E6" s="669"/>
      <c r="F6" s="669"/>
      <c r="G6" s="669"/>
      <c r="H6" s="669"/>
      <c r="I6" s="669"/>
      <c r="J6" s="669"/>
      <c r="K6" s="669"/>
      <c r="L6" s="669"/>
      <c r="M6" s="669"/>
      <c r="N6" s="669"/>
      <c r="O6" s="669"/>
      <c r="R6" s="20"/>
    </row>
    <row r="7" spans="1:21" ht="9.75" customHeight="1">
      <c r="R7" s="20"/>
    </row>
    <row r="8" spans="1:21" ht="0.75" customHeight="1">
      <c r="R8" s="20"/>
    </row>
    <row r="9" spans="1:21">
      <c r="A9" s="670" t="s">
        <v>831</v>
      </c>
      <c r="B9" s="670"/>
      <c r="Q9" s="317" t="s">
        <v>17</v>
      </c>
      <c r="R9" s="20"/>
      <c r="S9" s="20"/>
    </row>
    <row r="10" spans="1:21" ht="15.75">
      <c r="A10" s="12"/>
      <c r="N10" s="746" t="s">
        <v>1013</v>
      </c>
      <c r="O10" s="746"/>
      <c r="P10" s="746"/>
      <c r="Q10" s="746"/>
      <c r="R10" s="20"/>
    </row>
    <row r="11" spans="1:21" ht="28.5" customHeight="1">
      <c r="A11" s="729" t="s">
        <v>2</v>
      </c>
      <c r="B11" s="729" t="s">
        <v>3</v>
      </c>
      <c r="C11" s="644" t="s">
        <v>844</v>
      </c>
      <c r="D11" s="645"/>
      <c r="E11" s="646"/>
      <c r="F11" s="644" t="s">
        <v>845</v>
      </c>
      <c r="G11" s="645"/>
      <c r="H11" s="646"/>
      <c r="I11" s="644" t="s">
        <v>380</v>
      </c>
      <c r="J11" s="645"/>
      <c r="K11" s="646"/>
      <c r="L11" s="644" t="s">
        <v>85</v>
      </c>
      <c r="M11" s="645"/>
      <c r="N11" s="646"/>
      <c r="O11" s="764" t="s">
        <v>1021</v>
      </c>
      <c r="P11" s="765"/>
      <c r="Q11" s="766"/>
      <c r="R11" s="20"/>
    </row>
    <row r="12" spans="1:21" ht="39.75" customHeight="1">
      <c r="A12" s="730"/>
      <c r="B12" s="730"/>
      <c r="C12" s="300" t="s">
        <v>107</v>
      </c>
      <c r="D12" s="300" t="s">
        <v>841</v>
      </c>
      <c r="E12" s="32" t="s">
        <v>14</v>
      </c>
      <c r="F12" s="300" t="s">
        <v>107</v>
      </c>
      <c r="G12" s="300" t="s">
        <v>842</v>
      </c>
      <c r="H12" s="32" t="s">
        <v>14</v>
      </c>
      <c r="I12" s="300" t="s">
        <v>107</v>
      </c>
      <c r="J12" s="300" t="s">
        <v>842</v>
      </c>
      <c r="K12" s="32" t="s">
        <v>14</v>
      </c>
      <c r="L12" s="300" t="s">
        <v>107</v>
      </c>
      <c r="M12" s="300" t="s">
        <v>842</v>
      </c>
      <c r="N12" s="32" t="s">
        <v>14</v>
      </c>
      <c r="O12" s="300" t="s">
        <v>232</v>
      </c>
      <c r="P12" s="300" t="s">
        <v>843</v>
      </c>
      <c r="Q12" s="300" t="s">
        <v>108</v>
      </c>
    </row>
    <row r="13" spans="1:21" s="61" customFormat="1">
      <c r="A13" s="58">
        <v>1</v>
      </c>
      <c r="B13" s="58">
        <v>2</v>
      </c>
      <c r="C13" s="58">
        <v>3</v>
      </c>
      <c r="D13" s="58">
        <v>4</v>
      </c>
      <c r="E13" s="58">
        <v>5</v>
      </c>
      <c r="F13" s="58">
        <v>6</v>
      </c>
      <c r="G13" s="58">
        <v>7</v>
      </c>
      <c r="H13" s="58">
        <v>8</v>
      </c>
      <c r="I13" s="58">
        <v>9</v>
      </c>
      <c r="J13" s="58">
        <v>10</v>
      </c>
      <c r="K13" s="58">
        <v>11</v>
      </c>
      <c r="L13" s="58">
        <v>12</v>
      </c>
      <c r="M13" s="58">
        <v>13</v>
      </c>
      <c r="N13" s="58">
        <v>14</v>
      </c>
      <c r="O13" s="58">
        <v>15</v>
      </c>
      <c r="P13" s="58">
        <v>16</v>
      </c>
      <c r="Q13" s="58">
        <v>17</v>
      </c>
    </row>
    <row r="14" spans="1:21" s="61" customFormat="1" ht="15">
      <c r="A14" s="265">
        <v>1</v>
      </c>
      <c r="B14" s="331" t="s">
        <v>792</v>
      </c>
      <c r="C14" s="370">
        <v>1411.3513793851539</v>
      </c>
      <c r="D14" s="370">
        <v>939.63304360963889</v>
      </c>
      <c r="E14" s="370">
        <f>SUM(C14:D14)</f>
        <v>2350.984422994793</v>
      </c>
      <c r="F14" s="370">
        <v>269.44257447020493</v>
      </c>
      <c r="G14" s="371">
        <v>179.968141489076</v>
      </c>
      <c r="H14" s="371">
        <f>SUM(F14:G14)</f>
        <v>449.41071595928094</v>
      </c>
      <c r="I14" s="370">
        <v>1195.4510915523747</v>
      </c>
      <c r="J14" s="370">
        <v>797.28738287778572</v>
      </c>
      <c r="K14" s="370">
        <f>SUM(I14:J14)</f>
        <v>1992.7384744301603</v>
      </c>
      <c r="L14" s="370">
        <v>1185.4158418393527</v>
      </c>
      <c r="M14" s="370">
        <v>789.2121642434505</v>
      </c>
      <c r="N14" s="370">
        <f>SUM(L14:M14)</f>
        <v>1974.628006082803</v>
      </c>
      <c r="O14" s="370">
        <f>F14+I14-L14</f>
        <v>279.47782418322686</v>
      </c>
      <c r="P14" s="370">
        <f>G14+J14-M14</f>
        <v>188.04336012341116</v>
      </c>
      <c r="Q14" s="370">
        <f>SUM(O14:P14)</f>
        <v>467.52118430663802</v>
      </c>
      <c r="R14" s="372"/>
      <c r="S14" s="372"/>
      <c r="U14" s="372"/>
    </row>
    <row r="15" spans="1:21" s="61" customFormat="1" ht="15">
      <c r="A15" s="265">
        <v>2</v>
      </c>
      <c r="B15" s="331" t="s">
        <v>793</v>
      </c>
      <c r="C15" s="370">
        <v>900.75803971027869</v>
      </c>
      <c r="D15" s="370">
        <v>599.69617118136944</v>
      </c>
      <c r="E15" s="370">
        <f t="shared" ref="E15:E52" si="0">SUM(C15:D15)</f>
        <v>1500.454210891648</v>
      </c>
      <c r="F15" s="370">
        <v>171.96466361198046</v>
      </c>
      <c r="G15" s="371">
        <v>114.8599510411244</v>
      </c>
      <c r="H15" s="371">
        <f t="shared" ref="H15:H52" si="1">SUM(F15:G15)</f>
        <v>286.82461465310485</v>
      </c>
      <c r="I15" s="370">
        <v>762.96533770728036</v>
      </c>
      <c r="J15" s="370">
        <v>508.84778275385662</v>
      </c>
      <c r="K15" s="370">
        <f t="shared" ref="K15:K51" si="2">SUM(I15:J15)</f>
        <v>1271.813120461137</v>
      </c>
      <c r="L15" s="370">
        <v>756.56060250700534</v>
      </c>
      <c r="M15" s="370">
        <v>503.69398603566128</v>
      </c>
      <c r="N15" s="370">
        <f t="shared" ref="N15:N52" si="3">SUM(L15:M15)</f>
        <v>1260.2545885426666</v>
      </c>
      <c r="O15" s="370">
        <f t="shared" ref="O15:O52" si="4">F15+I15-L15</f>
        <v>178.36939881225544</v>
      </c>
      <c r="P15" s="370">
        <f t="shared" ref="P15:P52" si="5">G15+J15-M15</f>
        <v>120.0137477593197</v>
      </c>
      <c r="Q15" s="370">
        <f t="shared" ref="Q15:Q52" si="6">SUM(O15:P15)</f>
        <v>298.38314657157514</v>
      </c>
      <c r="R15" s="372"/>
      <c r="S15" s="372"/>
      <c r="U15" s="372"/>
    </row>
    <row r="16" spans="1:21" s="61" customFormat="1" ht="15">
      <c r="A16" s="265">
        <v>3</v>
      </c>
      <c r="B16" s="331" t="s">
        <v>794</v>
      </c>
      <c r="C16" s="370">
        <v>802.39174945245918</v>
      </c>
      <c r="D16" s="370">
        <v>534.20701089599106</v>
      </c>
      <c r="E16" s="370">
        <f t="shared" si="0"/>
        <v>1336.5987603484502</v>
      </c>
      <c r="F16" s="370">
        <v>153.18545180457309</v>
      </c>
      <c r="G16" s="371">
        <v>102.3167965145834</v>
      </c>
      <c r="H16" s="371">
        <f t="shared" si="1"/>
        <v>255.50224831915648</v>
      </c>
      <c r="I16" s="370">
        <v>679.64654780260321</v>
      </c>
      <c r="J16" s="370">
        <v>453.2796207294432</v>
      </c>
      <c r="K16" s="370">
        <f t="shared" si="2"/>
        <v>1132.9261685320464</v>
      </c>
      <c r="L16" s="370">
        <v>673.94123466015105</v>
      </c>
      <c r="M16" s="370">
        <v>448.68863870904937</v>
      </c>
      <c r="N16" s="370">
        <f t="shared" si="3"/>
        <v>1122.6298733692004</v>
      </c>
      <c r="O16" s="370">
        <f t="shared" si="4"/>
        <v>158.89076494702522</v>
      </c>
      <c r="P16" s="370">
        <f t="shared" si="5"/>
        <v>106.90777853497724</v>
      </c>
      <c r="Q16" s="370">
        <f t="shared" si="6"/>
        <v>265.79854348200246</v>
      </c>
      <c r="R16" s="372"/>
      <c r="S16" s="372"/>
      <c r="U16" s="372"/>
    </row>
    <row r="17" spans="1:21" s="61" customFormat="1" ht="15">
      <c r="A17" s="265">
        <v>4</v>
      </c>
      <c r="B17" s="331" t="s">
        <v>795</v>
      </c>
      <c r="C17" s="370">
        <v>672.58784162134236</v>
      </c>
      <c r="D17" s="370">
        <v>447.78768062197253</v>
      </c>
      <c r="E17" s="370">
        <f t="shared" si="0"/>
        <v>1120.3755222433149</v>
      </c>
      <c r="F17" s="370">
        <v>128.40445140087078</v>
      </c>
      <c r="G17" s="371">
        <v>85.76488152615417</v>
      </c>
      <c r="H17" s="371">
        <f t="shared" si="1"/>
        <v>214.16933292702495</v>
      </c>
      <c r="I17" s="370">
        <v>569.69928337857789</v>
      </c>
      <c r="J17" s="370">
        <v>379.9520146678928</v>
      </c>
      <c r="K17" s="370">
        <f t="shared" si="2"/>
        <v>949.65129804647063</v>
      </c>
      <c r="L17" s="370">
        <v>564.9169258146145</v>
      </c>
      <c r="M17" s="370">
        <v>376.10372149921778</v>
      </c>
      <c r="N17" s="370">
        <f t="shared" si="3"/>
        <v>941.02064731383234</v>
      </c>
      <c r="O17" s="370">
        <f t="shared" si="4"/>
        <v>133.1868089648342</v>
      </c>
      <c r="P17" s="370">
        <f t="shared" si="5"/>
        <v>89.613174694829183</v>
      </c>
      <c r="Q17" s="370">
        <f t="shared" si="6"/>
        <v>222.79998365966338</v>
      </c>
      <c r="R17" s="372"/>
      <c r="S17" s="372"/>
      <c r="U17" s="372"/>
    </row>
    <row r="18" spans="1:21" s="61" customFormat="1" ht="15">
      <c r="A18" s="265">
        <v>5</v>
      </c>
      <c r="B18" s="331" t="s">
        <v>796</v>
      </c>
      <c r="C18" s="370">
        <v>1064.4158180423599</v>
      </c>
      <c r="D18" s="370">
        <v>708.6543361080636</v>
      </c>
      <c r="E18" s="370">
        <f t="shared" si="0"/>
        <v>1773.0701541504236</v>
      </c>
      <c r="F18" s="370">
        <v>203.20874199668464</v>
      </c>
      <c r="G18" s="371">
        <v>135.72873441914251</v>
      </c>
      <c r="H18" s="371">
        <f t="shared" si="1"/>
        <v>338.93747641582718</v>
      </c>
      <c r="I18" s="370">
        <v>901.58770532302935</v>
      </c>
      <c r="J18" s="370">
        <v>601.29979979218024</v>
      </c>
      <c r="K18" s="370">
        <f t="shared" si="2"/>
        <v>1502.8875051152095</v>
      </c>
      <c r="L18" s="370">
        <v>894.0193005383901</v>
      </c>
      <c r="M18" s="370">
        <v>595.20961518324089</v>
      </c>
      <c r="N18" s="370">
        <f t="shared" si="3"/>
        <v>1489.228915721631</v>
      </c>
      <c r="O18" s="370">
        <f t="shared" si="4"/>
        <v>210.77714678132384</v>
      </c>
      <c r="P18" s="370">
        <f t="shared" si="5"/>
        <v>141.81891902808184</v>
      </c>
      <c r="Q18" s="370">
        <f t="shared" si="6"/>
        <v>352.59606580940567</v>
      </c>
      <c r="R18" s="372"/>
      <c r="S18" s="372"/>
      <c r="U18" s="372"/>
    </row>
    <row r="19" spans="1:21" s="61" customFormat="1" ht="15">
      <c r="A19" s="265">
        <v>6</v>
      </c>
      <c r="B19" s="331" t="s">
        <v>797</v>
      </c>
      <c r="C19" s="370">
        <v>680.61608476372646</v>
      </c>
      <c r="D19" s="370">
        <v>453.13263061026163</v>
      </c>
      <c r="E19" s="370">
        <f t="shared" si="0"/>
        <v>1133.748715373988</v>
      </c>
      <c r="F19" s="370">
        <v>129.9371317328935</v>
      </c>
      <c r="G19" s="371">
        <v>86.788601075276446</v>
      </c>
      <c r="H19" s="371">
        <f t="shared" si="1"/>
        <v>216.72573280816994</v>
      </c>
      <c r="I19" s="370">
        <v>576.49941279212749</v>
      </c>
      <c r="J19" s="370">
        <v>384.48725447960175</v>
      </c>
      <c r="K19" s="370">
        <f t="shared" si="2"/>
        <v>960.98666727172917</v>
      </c>
      <c r="L19" s="370">
        <v>571.65997133972394</v>
      </c>
      <c r="M19" s="370">
        <v>380.59302674100223</v>
      </c>
      <c r="N19" s="370">
        <f t="shared" si="3"/>
        <v>952.25299808072623</v>
      </c>
      <c r="O19" s="370">
        <f t="shared" si="4"/>
        <v>134.77657318529702</v>
      </c>
      <c r="P19" s="370">
        <f t="shared" si="5"/>
        <v>90.682828813875972</v>
      </c>
      <c r="Q19" s="370">
        <f t="shared" si="6"/>
        <v>225.459401999173</v>
      </c>
      <c r="R19" s="372"/>
      <c r="S19" s="372"/>
      <c r="U19" s="372"/>
    </row>
    <row r="20" spans="1:21" s="61" customFormat="1" ht="15">
      <c r="A20" s="265">
        <v>7</v>
      </c>
      <c r="B20" s="331" t="s">
        <v>798</v>
      </c>
      <c r="C20" s="370">
        <v>1274.8695817967221</v>
      </c>
      <c r="D20" s="370">
        <v>848.76778585844647</v>
      </c>
      <c r="E20" s="370">
        <f t="shared" si="0"/>
        <v>2123.6373676551684</v>
      </c>
      <c r="F20" s="370">
        <v>243.38669111777654</v>
      </c>
      <c r="G20" s="371">
        <v>162.56469694801581</v>
      </c>
      <c r="H20" s="371">
        <f t="shared" si="1"/>
        <v>405.95138806579234</v>
      </c>
      <c r="I20" s="370">
        <v>1079.8474819288099</v>
      </c>
      <c r="J20" s="370">
        <v>720.18736597261136</v>
      </c>
      <c r="K20" s="370">
        <f t="shared" si="2"/>
        <v>1800.0348479014212</v>
      </c>
      <c r="L20" s="370">
        <v>1070.7826701521426</v>
      </c>
      <c r="M20" s="370">
        <v>712.89304454873115</v>
      </c>
      <c r="N20" s="370">
        <f t="shared" si="3"/>
        <v>1783.6757147008739</v>
      </c>
      <c r="O20" s="370">
        <f t="shared" si="4"/>
        <v>252.45150289444382</v>
      </c>
      <c r="P20" s="370">
        <f t="shared" si="5"/>
        <v>169.85901837189601</v>
      </c>
      <c r="Q20" s="370">
        <f t="shared" si="6"/>
        <v>422.31052126633983</v>
      </c>
      <c r="R20" s="372"/>
      <c r="S20" s="372"/>
      <c r="U20" s="372"/>
    </row>
    <row r="21" spans="1:21" s="61" customFormat="1" ht="15">
      <c r="A21" s="265">
        <v>8</v>
      </c>
      <c r="B21" s="331" t="s">
        <v>799</v>
      </c>
      <c r="C21" s="370">
        <v>325.7917732096555</v>
      </c>
      <c r="D21" s="370">
        <v>216.90184309546711</v>
      </c>
      <c r="E21" s="370">
        <f t="shared" si="0"/>
        <v>542.69361630512265</v>
      </c>
      <c r="F21" s="370">
        <v>62.197249669366151</v>
      </c>
      <c r="G21" s="371">
        <v>41.543261864749056</v>
      </c>
      <c r="H21" s="371">
        <f t="shared" si="1"/>
        <v>103.7405115341152</v>
      </c>
      <c r="I21" s="370">
        <v>275.95405126676224</v>
      </c>
      <c r="J21" s="370">
        <v>184.04323262049567</v>
      </c>
      <c r="K21" s="370">
        <f t="shared" si="2"/>
        <v>459.99728388725794</v>
      </c>
      <c r="L21" s="370">
        <v>273.637546782931</v>
      </c>
      <c r="M21" s="370">
        <v>182.17917535143926</v>
      </c>
      <c r="N21" s="370">
        <f t="shared" si="3"/>
        <v>455.81672213437025</v>
      </c>
      <c r="O21" s="370">
        <f t="shared" si="4"/>
        <v>64.513754153197397</v>
      </c>
      <c r="P21" s="370">
        <f t="shared" si="5"/>
        <v>43.407319133805458</v>
      </c>
      <c r="Q21" s="370">
        <f t="shared" si="6"/>
        <v>107.92107328700286</v>
      </c>
      <c r="R21" s="372"/>
      <c r="S21" s="372"/>
      <c r="U21" s="372"/>
    </row>
    <row r="22" spans="1:21" s="61" customFormat="1" ht="15">
      <c r="A22" s="265">
        <v>9</v>
      </c>
      <c r="B22" s="331" t="s">
        <v>800</v>
      </c>
      <c r="C22" s="370">
        <v>246.83069110169836</v>
      </c>
      <c r="D22" s="370">
        <v>164.33205573313597</v>
      </c>
      <c r="E22" s="370">
        <f t="shared" si="0"/>
        <v>411.16274683483437</v>
      </c>
      <c r="F22" s="370">
        <v>47.122706535118652</v>
      </c>
      <c r="G22" s="371">
        <v>31.474557922909941</v>
      </c>
      <c r="H22" s="371">
        <f t="shared" si="1"/>
        <v>78.59726445802859</v>
      </c>
      <c r="I22" s="370">
        <v>209.07197414913034</v>
      </c>
      <c r="J22" s="370">
        <v>139.43727876478266</v>
      </c>
      <c r="K22" s="370">
        <f t="shared" si="2"/>
        <v>348.50925291391297</v>
      </c>
      <c r="L22" s="370">
        <v>207.31691324918461</v>
      </c>
      <c r="M22" s="370">
        <v>138.02500693409328</v>
      </c>
      <c r="N22" s="370">
        <f t="shared" si="3"/>
        <v>345.34192018327792</v>
      </c>
      <c r="O22" s="370">
        <f t="shared" si="4"/>
        <v>48.877767435064357</v>
      </c>
      <c r="P22" s="370">
        <f t="shared" si="5"/>
        <v>32.886829753599329</v>
      </c>
      <c r="Q22" s="370">
        <f t="shared" si="6"/>
        <v>81.764597188663686</v>
      </c>
      <c r="R22" s="372"/>
      <c r="S22" s="372"/>
      <c r="U22" s="372"/>
    </row>
    <row r="23" spans="1:21" s="61" customFormat="1" ht="15">
      <c r="A23" s="265">
        <v>10</v>
      </c>
      <c r="B23" s="331" t="s">
        <v>801</v>
      </c>
      <c r="C23" s="370">
        <v>640.75135866216476</v>
      </c>
      <c r="D23" s="370">
        <v>426.5919586935392</v>
      </c>
      <c r="E23" s="370">
        <f t="shared" si="0"/>
        <v>1067.3433173557039</v>
      </c>
      <c r="F23" s="370">
        <v>122.32651499474731</v>
      </c>
      <c r="G23" s="371">
        <v>81.70525983774948</v>
      </c>
      <c r="H23" s="371">
        <f t="shared" si="1"/>
        <v>204.03177483249681</v>
      </c>
      <c r="I23" s="370">
        <v>542.73295956960715</v>
      </c>
      <c r="J23" s="370">
        <v>361.96724733828995</v>
      </c>
      <c r="K23" s="370">
        <f t="shared" si="2"/>
        <v>904.70020690789715</v>
      </c>
      <c r="L23" s="370">
        <v>538.17697161221122</v>
      </c>
      <c r="M23" s="370">
        <v>358.30111048036702</v>
      </c>
      <c r="N23" s="370">
        <f t="shared" si="3"/>
        <v>896.47808209257823</v>
      </c>
      <c r="O23" s="370">
        <f t="shared" si="4"/>
        <v>126.88250295214323</v>
      </c>
      <c r="P23" s="370">
        <f t="shared" si="5"/>
        <v>85.371396695672388</v>
      </c>
      <c r="Q23" s="370">
        <f t="shared" si="6"/>
        <v>212.25389964781562</v>
      </c>
      <c r="R23" s="372"/>
      <c r="S23" s="372"/>
      <c r="U23" s="372"/>
    </row>
    <row r="24" spans="1:21" s="61" customFormat="1" ht="15">
      <c r="A24" s="265">
        <v>11</v>
      </c>
      <c r="B24" s="331" t="s">
        <v>802</v>
      </c>
      <c r="C24" s="370">
        <v>1095.6860678721557</v>
      </c>
      <c r="D24" s="370">
        <v>729.47307795448125</v>
      </c>
      <c r="E24" s="370">
        <f t="shared" si="0"/>
        <v>1825.1591458266371</v>
      </c>
      <c r="F24" s="370">
        <v>209.17857824124704</v>
      </c>
      <c r="G24" s="371">
        <v>139.71615302231072</v>
      </c>
      <c r="H24" s="371">
        <f t="shared" si="1"/>
        <v>348.89473126355779</v>
      </c>
      <c r="I24" s="370">
        <v>928.07441503838743</v>
      </c>
      <c r="J24" s="370">
        <v>618.96469601355466</v>
      </c>
      <c r="K24" s="370">
        <f t="shared" si="2"/>
        <v>1547.0391110519422</v>
      </c>
      <c r="L24" s="370">
        <v>920.28366678194243</v>
      </c>
      <c r="M24" s="370">
        <v>612.69559486560593</v>
      </c>
      <c r="N24" s="370">
        <f t="shared" si="3"/>
        <v>1532.9792616475484</v>
      </c>
      <c r="O24" s="370">
        <f t="shared" si="4"/>
        <v>216.96932649769201</v>
      </c>
      <c r="P24" s="370">
        <f t="shared" si="5"/>
        <v>145.9852541702594</v>
      </c>
      <c r="Q24" s="370">
        <f t="shared" si="6"/>
        <v>362.9545806679514</v>
      </c>
      <c r="R24" s="372"/>
      <c r="S24" s="372"/>
      <c r="U24" s="372"/>
    </row>
    <row r="25" spans="1:21" s="61" customFormat="1" ht="15">
      <c r="A25" s="265">
        <v>12</v>
      </c>
      <c r="B25" s="331" t="s">
        <v>803</v>
      </c>
      <c r="C25" s="370">
        <v>1684.4059094510646</v>
      </c>
      <c r="D25" s="370">
        <v>1121.4241006807738</v>
      </c>
      <c r="E25" s="370">
        <f t="shared" si="0"/>
        <v>2805.8300101318382</v>
      </c>
      <c r="F25" s="370">
        <v>321.5717016502573</v>
      </c>
      <c r="G25" s="371">
        <v>214.78662611233335</v>
      </c>
      <c r="H25" s="371">
        <f t="shared" si="1"/>
        <v>536.35832776259065</v>
      </c>
      <c r="I25" s="370">
        <v>1426.735335000536</v>
      </c>
      <c r="J25" s="370">
        <v>951.5387867726929</v>
      </c>
      <c r="K25" s="370">
        <f t="shared" si="2"/>
        <v>2378.2741217732291</v>
      </c>
      <c r="L25" s="370">
        <v>1414.7585628328598</v>
      </c>
      <c r="M25" s="370">
        <v>941.90125342241618</v>
      </c>
      <c r="N25" s="370">
        <f t="shared" si="3"/>
        <v>2356.6598162552759</v>
      </c>
      <c r="O25" s="370">
        <f t="shared" si="4"/>
        <v>333.54847381793343</v>
      </c>
      <c r="P25" s="370">
        <f t="shared" si="5"/>
        <v>224.42415946261008</v>
      </c>
      <c r="Q25" s="370">
        <f t="shared" si="6"/>
        <v>557.9726332805435</v>
      </c>
      <c r="R25" s="372"/>
      <c r="S25" s="372"/>
      <c r="U25" s="372"/>
    </row>
    <row r="26" spans="1:21" s="61" customFormat="1" ht="15">
      <c r="A26" s="265">
        <v>13</v>
      </c>
      <c r="B26" s="331" t="s">
        <v>804</v>
      </c>
      <c r="C26" s="370">
        <v>1138.7461152187911</v>
      </c>
      <c r="D26" s="370">
        <v>758.14109354385243</v>
      </c>
      <c r="E26" s="370">
        <f t="shared" si="0"/>
        <v>1896.8872087626437</v>
      </c>
      <c r="F26" s="370">
        <v>217.39921711499142</v>
      </c>
      <c r="G26" s="371">
        <v>145.2069449020633</v>
      </c>
      <c r="H26" s="371">
        <f t="shared" si="1"/>
        <v>362.60616201705471</v>
      </c>
      <c r="I26" s="370">
        <v>964.54738793140109</v>
      </c>
      <c r="J26" s="370">
        <v>643.28977406077252</v>
      </c>
      <c r="K26" s="370">
        <f t="shared" si="2"/>
        <v>1607.8371619921736</v>
      </c>
      <c r="L26" s="371">
        <v>956.45046622014547</v>
      </c>
      <c r="M26" s="371">
        <v>636.77429961287316</v>
      </c>
      <c r="N26" s="370">
        <f t="shared" si="3"/>
        <v>1593.2247658330186</v>
      </c>
      <c r="O26" s="370">
        <f t="shared" si="4"/>
        <v>225.49613882624703</v>
      </c>
      <c r="P26" s="370">
        <f t="shared" si="5"/>
        <v>151.72241934996259</v>
      </c>
      <c r="Q26" s="370">
        <f t="shared" si="6"/>
        <v>377.21855817620963</v>
      </c>
      <c r="R26" s="372"/>
      <c r="S26" s="372"/>
      <c r="U26" s="372"/>
    </row>
    <row r="27" spans="1:21" s="61" customFormat="1" ht="15">
      <c r="A27" s="265">
        <v>14</v>
      </c>
      <c r="B27" s="331" t="s">
        <v>805</v>
      </c>
      <c r="C27" s="370">
        <v>946.7672303213119</v>
      </c>
      <c r="D27" s="370">
        <v>630.32763294158315</v>
      </c>
      <c r="E27" s="370">
        <f t="shared" si="0"/>
        <v>1577.0948632628952</v>
      </c>
      <c r="F27" s="370">
        <v>180.748326524421</v>
      </c>
      <c r="G27" s="371">
        <v>120.72680223539719</v>
      </c>
      <c r="H27" s="371">
        <f t="shared" si="1"/>
        <v>301.47512875981818</v>
      </c>
      <c r="I27" s="370">
        <v>801.93631115923699</v>
      </c>
      <c r="J27" s="370">
        <v>534.83886315126722</v>
      </c>
      <c r="K27" s="370">
        <f t="shared" si="2"/>
        <v>1336.7751743105041</v>
      </c>
      <c r="L27" s="370">
        <v>795.20443296422661</v>
      </c>
      <c r="M27" s="370">
        <v>529.42181925111595</v>
      </c>
      <c r="N27" s="370">
        <f t="shared" si="3"/>
        <v>1324.6262522153424</v>
      </c>
      <c r="O27" s="370">
        <f t="shared" si="4"/>
        <v>187.48020471943141</v>
      </c>
      <c r="P27" s="370">
        <f t="shared" si="5"/>
        <v>126.14384613554842</v>
      </c>
      <c r="Q27" s="370">
        <f t="shared" si="6"/>
        <v>313.62405085497983</v>
      </c>
      <c r="R27" s="372"/>
      <c r="S27" s="372"/>
      <c r="U27" s="372"/>
    </row>
    <row r="28" spans="1:21" s="61" customFormat="1" ht="15">
      <c r="A28" s="265">
        <v>15</v>
      </c>
      <c r="B28" s="331" t="s">
        <v>806</v>
      </c>
      <c r="C28" s="370">
        <v>1779.0038103591085</v>
      </c>
      <c r="D28" s="370">
        <v>1184.4043867014179</v>
      </c>
      <c r="E28" s="370">
        <f t="shared" si="0"/>
        <v>2963.4081970605266</v>
      </c>
      <c r="F28" s="370">
        <v>339.63148628818681</v>
      </c>
      <c r="G28" s="371">
        <v>226.84925535113069</v>
      </c>
      <c r="H28" s="371">
        <f t="shared" si="1"/>
        <v>566.48074163931756</v>
      </c>
      <c r="I28" s="370">
        <v>1506.8622017403761</v>
      </c>
      <c r="J28" s="370">
        <v>1004.9781456328252</v>
      </c>
      <c r="K28" s="370">
        <f t="shared" si="2"/>
        <v>2511.8403473732014</v>
      </c>
      <c r="L28" s="370">
        <v>1494.2128022087381</v>
      </c>
      <c r="M28" s="370">
        <v>994.79935888290652</v>
      </c>
      <c r="N28" s="370">
        <f t="shared" si="3"/>
        <v>2489.0121610916449</v>
      </c>
      <c r="O28" s="370">
        <f t="shared" si="4"/>
        <v>352.28088581982479</v>
      </c>
      <c r="P28" s="370">
        <f t="shared" si="5"/>
        <v>237.02804210104932</v>
      </c>
      <c r="Q28" s="370">
        <f t="shared" si="6"/>
        <v>589.30892792087411</v>
      </c>
      <c r="R28" s="372"/>
      <c r="S28" s="372"/>
      <c r="U28" s="372"/>
    </row>
    <row r="29" spans="1:21" s="61" customFormat="1" ht="15">
      <c r="A29" s="265">
        <v>16</v>
      </c>
      <c r="B29" s="331" t="s">
        <v>807</v>
      </c>
      <c r="C29" s="370">
        <v>1294.9759989799049</v>
      </c>
      <c r="D29" s="370">
        <v>862.15400154496785</v>
      </c>
      <c r="E29" s="370">
        <f t="shared" si="0"/>
        <v>2157.1300005248727</v>
      </c>
      <c r="F29" s="370">
        <v>247.22522834411126</v>
      </c>
      <c r="G29" s="371">
        <v>165.12856203881822</v>
      </c>
      <c r="H29" s="371">
        <f t="shared" si="1"/>
        <v>412.35379038292945</v>
      </c>
      <c r="I29" s="370">
        <v>1096.8781368882535</v>
      </c>
      <c r="J29" s="370">
        <v>731.54569457112973</v>
      </c>
      <c r="K29" s="370">
        <f t="shared" si="2"/>
        <v>1828.4238314593831</v>
      </c>
      <c r="L29" s="371">
        <v>1087.6703607724326</v>
      </c>
      <c r="M29" s="371">
        <v>724.13633183501588</v>
      </c>
      <c r="N29" s="370">
        <f t="shared" si="3"/>
        <v>1811.8066926074484</v>
      </c>
      <c r="O29" s="370">
        <f t="shared" si="4"/>
        <v>256.43300445993214</v>
      </c>
      <c r="P29" s="370">
        <f t="shared" si="5"/>
        <v>172.53792477493209</v>
      </c>
      <c r="Q29" s="370">
        <f t="shared" si="6"/>
        <v>428.97092923486423</v>
      </c>
      <c r="R29" s="372"/>
      <c r="S29" s="372"/>
      <c r="U29" s="372"/>
    </row>
    <row r="30" spans="1:21" s="61" customFormat="1" ht="15">
      <c r="A30" s="265">
        <v>17</v>
      </c>
      <c r="B30" s="331" t="s">
        <v>808</v>
      </c>
      <c r="C30" s="370">
        <v>240.94631226181539</v>
      </c>
      <c r="D30" s="370">
        <v>160.41442269020081</v>
      </c>
      <c r="E30" s="370">
        <f t="shared" si="0"/>
        <v>401.36073495201617</v>
      </c>
      <c r="F30" s="370">
        <v>45.999313589226773</v>
      </c>
      <c r="G30" s="371">
        <v>30.724212729572805</v>
      </c>
      <c r="H30" s="371">
        <f t="shared" si="1"/>
        <v>76.723526318799571</v>
      </c>
      <c r="I30" s="370">
        <v>204.08775320316701</v>
      </c>
      <c r="J30" s="370">
        <v>136.11313066556477</v>
      </c>
      <c r="K30" s="370">
        <f t="shared" si="2"/>
        <v>340.20088386873181</v>
      </c>
      <c r="L30" s="371">
        <v>202.37453249406727</v>
      </c>
      <c r="M30" s="371">
        <v>134.73452702435208</v>
      </c>
      <c r="N30" s="370">
        <f t="shared" si="3"/>
        <v>337.10905951841937</v>
      </c>
      <c r="O30" s="370">
        <f t="shared" si="4"/>
        <v>47.712534298326517</v>
      </c>
      <c r="P30" s="370">
        <f t="shared" si="5"/>
        <v>32.10281637078549</v>
      </c>
      <c r="Q30" s="370">
        <f t="shared" si="6"/>
        <v>79.815350669112007</v>
      </c>
      <c r="R30" s="372"/>
      <c r="S30" s="372"/>
      <c r="U30" s="372"/>
    </row>
    <row r="31" spans="1:21" s="61" customFormat="1" ht="14.25" customHeight="1">
      <c r="A31" s="265">
        <v>18</v>
      </c>
      <c r="B31" s="331" t="s">
        <v>809</v>
      </c>
      <c r="C31" s="370">
        <v>966.64874709916478</v>
      </c>
      <c r="D31" s="370">
        <v>643.56411706199287</v>
      </c>
      <c r="E31" s="370">
        <f t="shared" si="0"/>
        <v>1610.2128641611575</v>
      </c>
      <c r="F31" s="370">
        <v>184.54392777811515</v>
      </c>
      <c r="G31" s="371">
        <v>123.26198920354456</v>
      </c>
      <c r="H31" s="371">
        <f t="shared" si="1"/>
        <v>307.80591698165972</v>
      </c>
      <c r="I31" s="370">
        <v>818.77646966331895</v>
      </c>
      <c r="J31" s="370">
        <v>546.07014312235469</v>
      </c>
      <c r="K31" s="370">
        <f t="shared" si="2"/>
        <v>1364.8466127856736</v>
      </c>
      <c r="L31" s="371">
        <v>811.90322625731051</v>
      </c>
      <c r="M31" s="371">
        <v>540.53934470500201</v>
      </c>
      <c r="N31" s="370">
        <f t="shared" si="3"/>
        <v>1352.4425709623124</v>
      </c>
      <c r="O31" s="370">
        <f t="shared" si="4"/>
        <v>191.41717118412362</v>
      </c>
      <c r="P31" s="370">
        <f t="shared" si="5"/>
        <v>128.79278762089723</v>
      </c>
      <c r="Q31" s="370">
        <f t="shared" si="6"/>
        <v>320.20995880502085</v>
      </c>
      <c r="R31" s="372"/>
      <c r="S31" s="372"/>
      <c r="U31" s="372"/>
    </row>
    <row r="32" spans="1:21" s="61" customFormat="1" ht="15.75" customHeight="1">
      <c r="A32" s="265">
        <v>19</v>
      </c>
      <c r="B32" s="331" t="s">
        <v>810</v>
      </c>
      <c r="C32" s="370">
        <v>1945.6239858642523</v>
      </c>
      <c r="D32" s="370">
        <v>1295.3348218315243</v>
      </c>
      <c r="E32" s="370">
        <f t="shared" si="0"/>
        <v>3240.9588076957766</v>
      </c>
      <c r="F32" s="370">
        <v>371.44111902921367</v>
      </c>
      <c r="G32" s="371">
        <v>248.0957881127367</v>
      </c>
      <c r="H32" s="371">
        <f t="shared" si="1"/>
        <v>619.53690714195034</v>
      </c>
      <c r="I32" s="370">
        <v>1647.9937963182247</v>
      </c>
      <c r="J32" s="370">
        <v>1099.103652295104</v>
      </c>
      <c r="K32" s="370">
        <f t="shared" si="2"/>
        <v>2747.0974486133287</v>
      </c>
      <c r="L32" s="370">
        <v>1634.1596634219229</v>
      </c>
      <c r="M32" s="370">
        <v>1087.9715279385848</v>
      </c>
      <c r="N32" s="370">
        <f t="shared" si="3"/>
        <v>2722.1311913605077</v>
      </c>
      <c r="O32" s="370">
        <f t="shared" si="4"/>
        <v>385.27525192551548</v>
      </c>
      <c r="P32" s="370">
        <f t="shared" si="5"/>
        <v>259.2279124692559</v>
      </c>
      <c r="Q32" s="370">
        <f t="shared" si="6"/>
        <v>644.50316439477137</v>
      </c>
      <c r="R32" s="372"/>
      <c r="S32" s="372"/>
      <c r="U32" s="372"/>
    </row>
    <row r="33" spans="1:21" s="61" customFormat="1" ht="15">
      <c r="A33" s="265">
        <v>20</v>
      </c>
      <c r="B33" s="331" t="s">
        <v>811</v>
      </c>
      <c r="C33" s="370">
        <v>1326.0685988859345</v>
      </c>
      <c r="D33" s="370">
        <v>882.85446969923214</v>
      </c>
      <c r="E33" s="370">
        <f t="shared" si="0"/>
        <v>2208.9230685851667</v>
      </c>
      <c r="F33" s="370">
        <v>253.1611492551053</v>
      </c>
      <c r="G33" s="371">
        <v>169.09332765345155</v>
      </c>
      <c r="H33" s="371">
        <f t="shared" si="1"/>
        <v>422.25447690855685</v>
      </c>
      <c r="I33" s="370">
        <v>1123.2143725272174</v>
      </c>
      <c r="J33" s="370">
        <v>749.11023446391232</v>
      </c>
      <c r="K33" s="370">
        <f t="shared" si="2"/>
        <v>1872.3246069911297</v>
      </c>
      <c r="L33" s="370">
        <v>1113.7855160986965</v>
      </c>
      <c r="M33" s="370">
        <v>741.52297163444223</v>
      </c>
      <c r="N33" s="370">
        <f t="shared" si="3"/>
        <v>1855.3084877331387</v>
      </c>
      <c r="O33" s="370">
        <f t="shared" si="4"/>
        <v>262.59000568362626</v>
      </c>
      <c r="P33" s="370">
        <f t="shared" si="5"/>
        <v>176.68059048292162</v>
      </c>
      <c r="Q33" s="370">
        <f t="shared" si="6"/>
        <v>439.27059616654788</v>
      </c>
      <c r="R33" s="372"/>
      <c r="S33" s="372"/>
      <c r="U33" s="372"/>
    </row>
    <row r="34" spans="1:21" s="61" customFormat="1" ht="15">
      <c r="A34" s="265">
        <v>21</v>
      </c>
      <c r="B34" s="331" t="s">
        <v>812</v>
      </c>
      <c r="C34" s="370">
        <v>1266.0758214184364</v>
      </c>
      <c r="D34" s="370">
        <v>842.91317874237711</v>
      </c>
      <c r="E34" s="370">
        <f t="shared" si="0"/>
        <v>2108.9890001608137</v>
      </c>
      <c r="F34" s="370">
        <v>241.70786508606813</v>
      </c>
      <c r="G34" s="371">
        <v>161.44336264736148</v>
      </c>
      <c r="H34" s="371">
        <f t="shared" si="1"/>
        <v>403.15122773342961</v>
      </c>
      <c r="I34" s="370">
        <v>1072.3989396333743</v>
      </c>
      <c r="J34" s="370">
        <v>715.21967734448788</v>
      </c>
      <c r="K34" s="370">
        <f t="shared" si="2"/>
        <v>1787.6186169778621</v>
      </c>
      <c r="L34" s="370">
        <v>1063.3966548663529</v>
      </c>
      <c r="M34" s="370">
        <v>707.97567049053691</v>
      </c>
      <c r="N34" s="370">
        <f t="shared" si="3"/>
        <v>1771.3723253568899</v>
      </c>
      <c r="O34" s="370">
        <f t="shared" si="4"/>
        <v>250.71014985308943</v>
      </c>
      <c r="P34" s="370">
        <f t="shared" si="5"/>
        <v>168.68736950131245</v>
      </c>
      <c r="Q34" s="370">
        <f t="shared" si="6"/>
        <v>419.39751935440188</v>
      </c>
      <c r="R34" s="372"/>
      <c r="S34" s="372"/>
      <c r="U34" s="372"/>
    </row>
    <row r="35" spans="1:21" s="61" customFormat="1" ht="15">
      <c r="A35" s="265">
        <v>22</v>
      </c>
      <c r="B35" s="331" t="s">
        <v>813</v>
      </c>
      <c r="C35" s="370">
        <v>1619.6380993554931</v>
      </c>
      <c r="D35" s="370">
        <v>1078.3037442500843</v>
      </c>
      <c r="E35" s="370">
        <f t="shared" si="0"/>
        <v>2697.9418436055776</v>
      </c>
      <c r="F35" s="370">
        <v>309.20681098599857</v>
      </c>
      <c r="G35" s="371">
        <v>206.52777393599203</v>
      </c>
      <c r="H35" s="371">
        <f t="shared" si="1"/>
        <v>515.73458492199063</v>
      </c>
      <c r="I35" s="370">
        <v>1371.8753260706983</v>
      </c>
      <c r="J35" s="370">
        <v>914.95076301044617</v>
      </c>
      <c r="K35" s="370">
        <f t="shared" si="2"/>
        <v>2286.8260890811443</v>
      </c>
      <c r="L35" s="370">
        <v>1360.3590778782477</v>
      </c>
      <c r="M35" s="370">
        <v>905.68380656584168</v>
      </c>
      <c r="N35" s="370">
        <f t="shared" si="3"/>
        <v>2266.0428844440894</v>
      </c>
      <c r="O35" s="370">
        <f t="shared" si="4"/>
        <v>320.72305917844915</v>
      </c>
      <c r="P35" s="370">
        <f t="shared" si="5"/>
        <v>215.79473038059655</v>
      </c>
      <c r="Q35" s="370">
        <f t="shared" si="6"/>
        <v>536.5177895590457</v>
      </c>
      <c r="R35" s="372"/>
      <c r="S35" s="372"/>
      <c r="U35" s="372"/>
    </row>
    <row r="36" spans="1:21" s="61" customFormat="1" ht="15">
      <c r="A36" s="265">
        <v>23</v>
      </c>
      <c r="B36" s="331" t="s">
        <v>814</v>
      </c>
      <c r="C36" s="370">
        <v>1537.6833574917025</v>
      </c>
      <c r="D36" s="370">
        <v>1023.7408730469798</v>
      </c>
      <c r="E36" s="370">
        <f t="shared" si="0"/>
        <v>2561.4242305386824</v>
      </c>
      <c r="F36" s="370">
        <v>293.56074512291013</v>
      </c>
      <c r="G36" s="371">
        <v>196.07733416962509</v>
      </c>
      <c r="H36" s="371">
        <f t="shared" si="1"/>
        <v>489.63807929253522</v>
      </c>
      <c r="I36" s="370">
        <v>1302.4575417754486</v>
      </c>
      <c r="J36" s="370">
        <v>868.65365896575963</v>
      </c>
      <c r="K36" s="370">
        <f t="shared" si="2"/>
        <v>2171.1112007412084</v>
      </c>
      <c r="L36" s="370">
        <v>1291.5240232361393</v>
      </c>
      <c r="M36" s="370">
        <v>859.85561654804974</v>
      </c>
      <c r="N36" s="370">
        <f t="shared" si="3"/>
        <v>2151.3796397841888</v>
      </c>
      <c r="O36" s="370">
        <f t="shared" si="4"/>
        <v>304.49426366221951</v>
      </c>
      <c r="P36" s="370">
        <f t="shared" si="5"/>
        <v>204.87537658733504</v>
      </c>
      <c r="Q36" s="370">
        <f t="shared" si="6"/>
        <v>509.36964024955455</v>
      </c>
      <c r="R36" s="372"/>
      <c r="S36" s="372"/>
      <c r="U36" s="372"/>
    </row>
    <row r="37" spans="1:21" s="61" customFormat="1" ht="15">
      <c r="A37" s="265">
        <v>24</v>
      </c>
      <c r="B37" s="331" t="s">
        <v>815</v>
      </c>
      <c r="C37" s="370">
        <v>781.26109635884961</v>
      </c>
      <c r="D37" s="370">
        <v>520.13889138314698</v>
      </c>
      <c r="E37" s="370">
        <f t="shared" si="0"/>
        <v>1301.3999877419965</v>
      </c>
      <c r="F37" s="370">
        <v>149.15137662461385</v>
      </c>
      <c r="G37" s="371">
        <v>99.622326220896539</v>
      </c>
      <c r="H37" s="371">
        <f t="shared" si="1"/>
        <v>248.7737028455104</v>
      </c>
      <c r="I37" s="370">
        <v>661.74833855794668</v>
      </c>
      <c r="J37" s="370">
        <v>441.34269038765859</v>
      </c>
      <c r="K37" s="370">
        <f t="shared" si="2"/>
        <v>1103.0910289456053</v>
      </c>
      <c r="L37" s="370">
        <v>656.19327246487637</v>
      </c>
      <c r="M37" s="370">
        <v>436.87260996987737</v>
      </c>
      <c r="N37" s="370">
        <f t="shared" si="3"/>
        <v>1093.0658824347538</v>
      </c>
      <c r="O37" s="370">
        <f t="shared" si="4"/>
        <v>154.70644271768413</v>
      </c>
      <c r="P37" s="370">
        <f t="shared" si="5"/>
        <v>104.0924066386778</v>
      </c>
      <c r="Q37" s="370">
        <f t="shared" si="6"/>
        <v>258.79884935636193</v>
      </c>
      <c r="R37" s="372"/>
      <c r="S37" s="372"/>
      <c r="U37" s="372"/>
    </row>
    <row r="38" spans="1:21" s="61" customFormat="1" ht="15">
      <c r="A38" s="265">
        <v>25</v>
      </c>
      <c r="B38" s="331" t="s">
        <v>816</v>
      </c>
      <c r="C38" s="370">
        <v>510.03548681958239</v>
      </c>
      <c r="D38" s="370">
        <v>339.56547166729553</v>
      </c>
      <c r="E38" s="370">
        <f t="shared" si="0"/>
        <v>849.60095848687797</v>
      </c>
      <c r="F38" s="370">
        <v>97.371410583593288</v>
      </c>
      <c r="G38" s="371">
        <v>65.037055971408151</v>
      </c>
      <c r="H38" s="371">
        <f t="shared" si="1"/>
        <v>162.40846655500144</v>
      </c>
      <c r="I38" s="370">
        <v>432.01323806020457</v>
      </c>
      <c r="J38" s="370">
        <v>288.1244631215327</v>
      </c>
      <c r="K38" s="370">
        <f t="shared" si="2"/>
        <v>720.13770118173727</v>
      </c>
      <c r="L38" s="370">
        <v>428.38669009525552</v>
      </c>
      <c r="M38" s="370">
        <v>285.20623302837765</v>
      </c>
      <c r="N38" s="370">
        <f t="shared" si="3"/>
        <v>713.59292312363323</v>
      </c>
      <c r="O38" s="370">
        <f t="shared" si="4"/>
        <v>100.99795854854233</v>
      </c>
      <c r="P38" s="370">
        <f t="shared" si="5"/>
        <v>67.955286064563211</v>
      </c>
      <c r="Q38" s="370">
        <f t="shared" si="6"/>
        <v>168.95324461310554</v>
      </c>
      <c r="R38" s="372"/>
      <c r="S38" s="372"/>
      <c r="U38" s="372"/>
    </row>
    <row r="39" spans="1:21" s="61" customFormat="1" ht="15">
      <c r="A39" s="265">
        <v>26</v>
      </c>
      <c r="B39" s="331" t="s">
        <v>817</v>
      </c>
      <c r="C39" s="370">
        <v>598.8530193817511</v>
      </c>
      <c r="D39" s="370">
        <v>398.69737153736605</v>
      </c>
      <c r="E39" s="370">
        <f t="shared" si="0"/>
        <v>997.55039091911715</v>
      </c>
      <c r="F39" s="370">
        <v>114.32765902830553</v>
      </c>
      <c r="G39" s="371">
        <v>76.362602890717824</v>
      </c>
      <c r="H39" s="371">
        <f t="shared" si="1"/>
        <v>190.69026191902336</v>
      </c>
      <c r="I39" s="370">
        <v>507.24398343042458</v>
      </c>
      <c r="J39" s="370">
        <v>338.2984305151121</v>
      </c>
      <c r="K39" s="370">
        <f t="shared" si="2"/>
        <v>845.54241394553674</v>
      </c>
      <c r="L39" s="370">
        <v>502.98590873784786</v>
      </c>
      <c r="M39" s="370">
        <v>334.87202010309545</v>
      </c>
      <c r="N39" s="370">
        <f t="shared" si="3"/>
        <v>837.85792884094326</v>
      </c>
      <c r="O39" s="370">
        <f t="shared" si="4"/>
        <v>118.58573372088227</v>
      </c>
      <c r="P39" s="370">
        <f t="shared" si="5"/>
        <v>79.789013302734475</v>
      </c>
      <c r="Q39" s="370">
        <f t="shared" si="6"/>
        <v>198.37474702361675</v>
      </c>
      <c r="R39" s="372"/>
      <c r="S39" s="372"/>
      <c r="U39" s="372"/>
    </row>
    <row r="40" spans="1:21" s="61" customFormat="1" ht="15">
      <c r="A40" s="265">
        <v>27</v>
      </c>
      <c r="B40" s="331" t="s">
        <v>818</v>
      </c>
      <c r="C40" s="370">
        <v>855.02551701330719</v>
      </c>
      <c r="D40" s="370">
        <v>569.24890615483696</v>
      </c>
      <c r="E40" s="370">
        <f t="shared" si="0"/>
        <v>1424.274423168144</v>
      </c>
      <c r="F40" s="370">
        <v>163.23381966165451</v>
      </c>
      <c r="G40" s="371">
        <v>109.02837909129119</v>
      </c>
      <c r="H40" s="371">
        <f t="shared" si="1"/>
        <v>272.26219875294566</v>
      </c>
      <c r="I40" s="370">
        <v>724.22870912839642</v>
      </c>
      <c r="J40" s="370">
        <v>483.01299499933475</v>
      </c>
      <c r="K40" s="370">
        <f t="shared" si="2"/>
        <v>1207.2417041277313</v>
      </c>
      <c r="L40" s="370">
        <v>718.1491497078556</v>
      </c>
      <c r="M40" s="370">
        <v>478.12086247396331</v>
      </c>
      <c r="N40" s="370">
        <f t="shared" si="3"/>
        <v>1196.2700121818189</v>
      </c>
      <c r="O40" s="370">
        <f t="shared" si="4"/>
        <v>169.3133790821953</v>
      </c>
      <c r="P40" s="370">
        <f t="shared" si="5"/>
        <v>113.92051161666262</v>
      </c>
      <c r="Q40" s="370">
        <f t="shared" si="6"/>
        <v>283.23389069885792</v>
      </c>
      <c r="R40" s="372"/>
      <c r="S40" s="372"/>
      <c r="U40" s="372"/>
    </row>
    <row r="41" spans="1:21" s="61" customFormat="1" ht="15">
      <c r="A41" s="265">
        <v>28</v>
      </c>
      <c r="B41" s="331" t="s">
        <v>819</v>
      </c>
      <c r="C41" s="370">
        <v>1011.8172357457704</v>
      </c>
      <c r="D41" s="370">
        <v>673.63586608366245</v>
      </c>
      <c r="E41" s="370">
        <f t="shared" si="0"/>
        <v>1685.4531018294329</v>
      </c>
      <c r="F41" s="370">
        <v>193.16709139536511</v>
      </c>
      <c r="G41" s="371">
        <v>129.02163848318841</v>
      </c>
      <c r="H41" s="371">
        <f t="shared" si="1"/>
        <v>322.18872987855354</v>
      </c>
      <c r="I41" s="370">
        <v>857.03534682534735</v>
      </c>
      <c r="J41" s="370">
        <v>571.58630205173893</v>
      </c>
      <c r="K41" s="370">
        <f t="shared" si="2"/>
        <v>1428.6216488770863</v>
      </c>
      <c r="L41" s="370">
        <v>849.84093813807067</v>
      </c>
      <c r="M41" s="370">
        <v>565.79706663100671</v>
      </c>
      <c r="N41" s="370">
        <f t="shared" si="3"/>
        <v>1415.6380047690773</v>
      </c>
      <c r="O41" s="370">
        <f t="shared" si="4"/>
        <v>200.36150008264167</v>
      </c>
      <c r="P41" s="370">
        <f t="shared" si="5"/>
        <v>134.81087390392065</v>
      </c>
      <c r="Q41" s="370">
        <f t="shared" si="6"/>
        <v>335.17237398656232</v>
      </c>
      <c r="R41" s="372"/>
      <c r="S41" s="372"/>
      <c r="U41" s="372"/>
    </row>
    <row r="42" spans="1:21" s="61" customFormat="1" ht="15">
      <c r="A42" s="265">
        <v>29</v>
      </c>
      <c r="B42" s="331" t="s">
        <v>820</v>
      </c>
      <c r="C42" s="370">
        <v>725.42701504921513</v>
      </c>
      <c r="D42" s="370">
        <v>482.96632860081894</v>
      </c>
      <c r="E42" s="370">
        <f t="shared" si="0"/>
        <v>1208.393343650034</v>
      </c>
      <c r="F42" s="370">
        <v>138.49203350780579</v>
      </c>
      <c r="G42" s="371">
        <v>92.502656384018366</v>
      </c>
      <c r="H42" s="371">
        <f t="shared" si="1"/>
        <v>230.99468989182415</v>
      </c>
      <c r="I42" s="370">
        <v>614.45542878199524</v>
      </c>
      <c r="J42" s="370">
        <v>409.80142489349294</v>
      </c>
      <c r="K42" s="370">
        <f t="shared" si="2"/>
        <v>1024.2568536754882</v>
      </c>
      <c r="L42" s="370">
        <v>609.29736442543333</v>
      </c>
      <c r="M42" s="370">
        <v>405.65080596518078</v>
      </c>
      <c r="N42" s="370">
        <f t="shared" si="3"/>
        <v>1014.9481703906141</v>
      </c>
      <c r="O42" s="370">
        <f t="shared" si="4"/>
        <v>143.65009786436769</v>
      </c>
      <c r="P42" s="370">
        <f t="shared" si="5"/>
        <v>96.653275312330493</v>
      </c>
      <c r="Q42" s="370">
        <f t="shared" si="6"/>
        <v>240.30337317669819</v>
      </c>
      <c r="R42" s="372"/>
      <c r="S42" s="372"/>
      <c r="U42" s="372"/>
    </row>
    <row r="43" spans="1:21" s="61" customFormat="1" ht="15">
      <c r="A43" s="265">
        <v>30</v>
      </c>
      <c r="B43" s="331" t="s">
        <v>821</v>
      </c>
      <c r="C43" s="370">
        <v>498.06090723081581</v>
      </c>
      <c r="D43" s="370">
        <v>331.59317587385516</v>
      </c>
      <c r="E43" s="370">
        <f t="shared" si="0"/>
        <v>829.65408310467092</v>
      </c>
      <c r="F43" s="370">
        <v>95.08533101494524</v>
      </c>
      <c r="G43" s="371">
        <v>63.510120252082061</v>
      </c>
      <c r="H43" s="371">
        <f t="shared" si="1"/>
        <v>158.5954512670273</v>
      </c>
      <c r="I43" s="370">
        <v>421.87045969234833</v>
      </c>
      <c r="J43" s="370">
        <v>281.3598959408576</v>
      </c>
      <c r="K43" s="370">
        <f t="shared" si="2"/>
        <v>703.23035563320593</v>
      </c>
      <c r="L43" s="370">
        <v>418.3290555818192</v>
      </c>
      <c r="M43" s="370">
        <v>278.51017986175032</v>
      </c>
      <c r="N43" s="370">
        <f t="shared" si="3"/>
        <v>696.83923544356958</v>
      </c>
      <c r="O43" s="370">
        <f t="shared" si="4"/>
        <v>98.62673512547434</v>
      </c>
      <c r="P43" s="370">
        <f t="shared" si="5"/>
        <v>66.359836331189342</v>
      </c>
      <c r="Q43" s="370">
        <f t="shared" si="6"/>
        <v>164.98657145666368</v>
      </c>
      <c r="R43" s="372"/>
      <c r="S43" s="372"/>
      <c r="U43" s="372"/>
    </row>
    <row r="44" spans="1:21" s="61" customFormat="1" ht="15">
      <c r="A44" s="265">
        <v>31</v>
      </c>
      <c r="B44" s="331" t="s">
        <v>822</v>
      </c>
      <c r="C44" s="370">
        <v>220.46622994958642</v>
      </c>
      <c r="D44" s="370">
        <v>146.77943259666432</v>
      </c>
      <c r="E44" s="370">
        <f t="shared" si="0"/>
        <v>367.24566254625074</v>
      </c>
      <c r="F44" s="370">
        <v>42.089439560568749</v>
      </c>
      <c r="G44" s="371">
        <v>28.11269981711806</v>
      </c>
      <c r="H44" s="371">
        <f t="shared" si="1"/>
        <v>70.202139377686805</v>
      </c>
      <c r="I44" s="370">
        <v>186.74059422288352</v>
      </c>
      <c r="J44" s="370">
        <v>124.54371466729502</v>
      </c>
      <c r="K44" s="370">
        <f t="shared" si="2"/>
        <v>311.28430889017852</v>
      </c>
      <c r="L44" s="371">
        <v>185.17299475534588</v>
      </c>
      <c r="M44" s="371">
        <v>123.28229030881522</v>
      </c>
      <c r="N44" s="370">
        <f t="shared" si="3"/>
        <v>308.4552850641611</v>
      </c>
      <c r="O44" s="370">
        <f t="shared" si="4"/>
        <v>43.657039028106396</v>
      </c>
      <c r="P44" s="370">
        <f t="shared" si="5"/>
        <v>29.374124175597871</v>
      </c>
      <c r="Q44" s="370">
        <f t="shared" si="6"/>
        <v>73.031163203704267</v>
      </c>
      <c r="R44" s="372"/>
      <c r="S44" s="372"/>
      <c r="U44" s="372"/>
    </row>
    <row r="45" spans="1:21" s="61" customFormat="1" ht="15">
      <c r="A45" s="265">
        <v>32</v>
      </c>
      <c r="B45" s="331" t="s">
        <v>823</v>
      </c>
      <c r="C45" s="370">
        <v>215.80014088466581</v>
      </c>
      <c r="D45" s="370">
        <v>143.67289829637187</v>
      </c>
      <c r="E45" s="370">
        <f t="shared" si="0"/>
        <v>359.47303918103768</v>
      </c>
      <c r="F45" s="370">
        <v>41.198631595434513</v>
      </c>
      <c r="G45" s="371">
        <v>27.517704559875959</v>
      </c>
      <c r="H45" s="371">
        <f t="shared" si="1"/>
        <v>68.716336155310472</v>
      </c>
      <c r="I45" s="370">
        <v>182.78829620028191</v>
      </c>
      <c r="J45" s="370">
        <v>121.90779140028698</v>
      </c>
      <c r="K45" s="370">
        <f t="shared" si="2"/>
        <v>304.69608760056889</v>
      </c>
      <c r="L45" s="370">
        <v>181.25387441594472</v>
      </c>
      <c r="M45" s="370">
        <v>120.67306463810876</v>
      </c>
      <c r="N45" s="370">
        <f t="shared" si="3"/>
        <v>301.92693905405349</v>
      </c>
      <c r="O45" s="370">
        <f t="shared" si="4"/>
        <v>42.73305337977169</v>
      </c>
      <c r="P45" s="370">
        <f t="shared" si="5"/>
        <v>28.752431322054193</v>
      </c>
      <c r="Q45" s="370">
        <f t="shared" si="6"/>
        <v>71.485484701825882</v>
      </c>
      <c r="R45" s="372"/>
      <c r="S45" s="372"/>
      <c r="U45" s="372"/>
    </row>
    <row r="46" spans="1:21">
      <c r="A46" s="297">
        <v>33</v>
      </c>
      <c r="B46" s="330" t="s">
        <v>824</v>
      </c>
      <c r="C46" s="371">
        <v>709.81177099731485</v>
      </c>
      <c r="D46" s="371">
        <v>472.57019372646437</v>
      </c>
      <c r="E46" s="370">
        <f t="shared" si="0"/>
        <v>1182.3819647237792</v>
      </c>
      <c r="F46" s="371">
        <v>135.51091086196439</v>
      </c>
      <c r="G46" s="371">
        <v>90.511482186035778</v>
      </c>
      <c r="H46" s="371">
        <f t="shared" si="1"/>
        <v>226.02239304800017</v>
      </c>
      <c r="I46" s="371">
        <v>601.2289135290514</v>
      </c>
      <c r="J46" s="371">
        <v>400.98020769344936</v>
      </c>
      <c r="K46" s="370">
        <f t="shared" si="2"/>
        <v>1002.2091212225007</v>
      </c>
      <c r="L46" s="370">
        <v>596.18187954783014</v>
      </c>
      <c r="M46" s="370">
        <v>396.91893328386539</v>
      </c>
      <c r="N46" s="370">
        <f t="shared" si="3"/>
        <v>993.10081283169552</v>
      </c>
      <c r="O46" s="370">
        <f t="shared" si="4"/>
        <v>140.55794484318562</v>
      </c>
      <c r="P46" s="370">
        <f t="shared" si="5"/>
        <v>94.572756595619751</v>
      </c>
      <c r="Q46" s="370">
        <f t="shared" si="6"/>
        <v>235.13070143880537</v>
      </c>
      <c r="R46" s="372"/>
      <c r="S46" s="372"/>
      <c r="T46" s="61"/>
      <c r="U46" s="372"/>
    </row>
    <row r="47" spans="1:21">
      <c r="A47" s="297">
        <v>34</v>
      </c>
      <c r="B47" s="330" t="s">
        <v>825</v>
      </c>
      <c r="C47" s="371">
        <v>585.97378623338352</v>
      </c>
      <c r="D47" s="371">
        <v>390.12278605899235</v>
      </c>
      <c r="E47" s="370">
        <f t="shared" si="0"/>
        <v>976.09657229237587</v>
      </c>
      <c r="F47" s="371">
        <v>111.86887109825089</v>
      </c>
      <c r="G47" s="371">
        <v>74.720310484041647</v>
      </c>
      <c r="H47" s="371">
        <f t="shared" si="1"/>
        <v>186.58918158229255</v>
      </c>
      <c r="I47" s="371">
        <v>496.33494011884255</v>
      </c>
      <c r="J47" s="371">
        <v>331.02281493112616</v>
      </c>
      <c r="K47" s="370">
        <f t="shared" si="2"/>
        <v>827.35775504996877</v>
      </c>
      <c r="L47" s="370">
        <v>492.16844171452681</v>
      </c>
      <c r="M47" s="370">
        <v>327.67009461856651</v>
      </c>
      <c r="N47" s="370">
        <f t="shared" si="3"/>
        <v>819.83853633309332</v>
      </c>
      <c r="O47" s="370">
        <f t="shared" si="4"/>
        <v>116.0353695025666</v>
      </c>
      <c r="P47" s="370">
        <f t="shared" si="5"/>
        <v>78.073030796601302</v>
      </c>
      <c r="Q47" s="370">
        <f t="shared" si="6"/>
        <v>194.1084002991679</v>
      </c>
      <c r="R47" s="372"/>
      <c r="S47" s="372"/>
      <c r="T47" s="61"/>
      <c r="U47" s="372"/>
    </row>
    <row r="48" spans="1:21">
      <c r="A48" s="297">
        <v>35</v>
      </c>
      <c r="B48" s="330" t="s">
        <v>826</v>
      </c>
      <c r="C48" s="371">
        <v>1041.891602632742</v>
      </c>
      <c r="D48" s="371">
        <v>693.65842694653463</v>
      </c>
      <c r="E48" s="370">
        <f t="shared" si="0"/>
        <v>1735.5500295792767</v>
      </c>
      <c r="F48" s="371">
        <v>198.90862037103184</v>
      </c>
      <c r="G48" s="371">
        <v>132.85656435222799</v>
      </c>
      <c r="H48" s="371">
        <f t="shared" si="1"/>
        <v>331.76518472325984</v>
      </c>
      <c r="I48" s="371">
        <v>882.50911278321882</v>
      </c>
      <c r="J48" s="371">
        <v>588.57563129834045</v>
      </c>
      <c r="K48" s="370">
        <f t="shared" si="2"/>
        <v>1471.0847440815592</v>
      </c>
      <c r="L48" s="370">
        <v>875.10086381061001</v>
      </c>
      <c r="M48" s="370">
        <v>582.6143217283576</v>
      </c>
      <c r="N48" s="370">
        <f t="shared" si="3"/>
        <v>1457.7151855389675</v>
      </c>
      <c r="O48" s="370">
        <f t="shared" si="4"/>
        <v>206.31686934364075</v>
      </c>
      <c r="P48" s="370">
        <f t="shared" si="5"/>
        <v>138.81787392221088</v>
      </c>
      <c r="Q48" s="370">
        <f t="shared" si="6"/>
        <v>345.13474326585163</v>
      </c>
      <c r="R48" s="372"/>
      <c r="S48" s="372"/>
      <c r="T48" s="61"/>
      <c r="U48" s="372"/>
    </row>
    <row r="49" spans="1:21">
      <c r="A49" s="297">
        <v>36</v>
      </c>
      <c r="B49" s="330" t="s">
        <v>827</v>
      </c>
      <c r="C49" s="371">
        <v>460.88434720554312</v>
      </c>
      <c r="D49" s="371">
        <v>306.84219978262735</v>
      </c>
      <c r="E49" s="370">
        <f t="shared" si="0"/>
        <v>767.72654698817041</v>
      </c>
      <c r="F49" s="371">
        <v>87.987914886355512</v>
      </c>
      <c r="G49" s="371">
        <v>58.769559883890764</v>
      </c>
      <c r="H49" s="371">
        <f t="shared" si="1"/>
        <v>146.75747477024629</v>
      </c>
      <c r="I49" s="371">
        <v>390.38095260607213</v>
      </c>
      <c r="J49" s="371">
        <v>260.35846236457758</v>
      </c>
      <c r="K49" s="370">
        <f t="shared" si="2"/>
        <v>650.7394149706497</v>
      </c>
      <c r="L49" s="370">
        <v>387.10388809854624</v>
      </c>
      <c r="M49" s="370">
        <v>257.72145649687582</v>
      </c>
      <c r="N49" s="370">
        <f t="shared" si="3"/>
        <v>644.82534459542205</v>
      </c>
      <c r="O49" s="370">
        <f t="shared" si="4"/>
        <v>91.26497939388139</v>
      </c>
      <c r="P49" s="370">
        <f t="shared" si="5"/>
        <v>61.406565751592552</v>
      </c>
      <c r="Q49" s="370">
        <f t="shared" si="6"/>
        <v>152.67154514547394</v>
      </c>
      <c r="R49" s="372"/>
      <c r="S49" s="372"/>
      <c r="T49" s="61"/>
      <c r="U49" s="372"/>
    </row>
    <row r="50" spans="1:21">
      <c r="A50" s="297">
        <v>37</v>
      </c>
      <c r="B50" s="330" t="s">
        <v>828</v>
      </c>
      <c r="C50" s="371">
        <v>643.25260302207857</v>
      </c>
      <c r="D50" s="371">
        <v>428.25720796104707</v>
      </c>
      <c r="E50" s="370">
        <f t="shared" si="0"/>
        <v>1071.5098109831256</v>
      </c>
      <c r="F50" s="371">
        <v>122.80403018306838</v>
      </c>
      <c r="G50" s="371">
        <v>82.024205428081387</v>
      </c>
      <c r="H50" s="371">
        <f t="shared" si="1"/>
        <v>204.82823561114975</v>
      </c>
      <c r="I50" s="371">
        <v>544.85157818150867</v>
      </c>
      <c r="J50" s="371">
        <v>363.38022684061798</v>
      </c>
      <c r="K50" s="370">
        <f t="shared" si="2"/>
        <v>908.23180502212665</v>
      </c>
      <c r="L50" s="371">
        <v>540.27780541721654</v>
      </c>
      <c r="M50" s="371">
        <v>359.69977880876684</v>
      </c>
      <c r="N50" s="370">
        <f t="shared" si="3"/>
        <v>899.97758422598338</v>
      </c>
      <c r="O50" s="370">
        <f t="shared" si="4"/>
        <v>127.37780294736046</v>
      </c>
      <c r="P50" s="370">
        <f t="shared" si="5"/>
        <v>85.704653459932501</v>
      </c>
      <c r="Q50" s="370">
        <f t="shared" si="6"/>
        <v>213.08245640729297</v>
      </c>
      <c r="R50" s="372"/>
      <c r="S50" s="372"/>
      <c r="T50" s="61"/>
      <c r="U50" s="372"/>
    </row>
    <row r="51" spans="1:21">
      <c r="A51" s="297">
        <v>38</v>
      </c>
      <c r="B51" s="330" t="s">
        <v>829</v>
      </c>
      <c r="C51" s="371">
        <v>701.48486915070669</v>
      </c>
      <c r="D51" s="371">
        <v>467.026406232966</v>
      </c>
      <c r="E51" s="370">
        <f t="shared" si="0"/>
        <v>1168.5112753836727</v>
      </c>
      <c r="F51" s="371">
        <v>133.9212132829758</v>
      </c>
      <c r="G51" s="371">
        <v>89.449679242002915</v>
      </c>
      <c r="H51" s="371">
        <f t="shared" si="1"/>
        <v>223.37089252497873</v>
      </c>
      <c r="I51" s="371">
        <v>594.17581247485919</v>
      </c>
      <c r="J51" s="371">
        <v>396.27625240794526</v>
      </c>
      <c r="K51" s="370">
        <f t="shared" si="2"/>
        <v>990.45206488280451</v>
      </c>
      <c r="L51" s="370">
        <v>589.18798596003296</v>
      </c>
      <c r="M51" s="370">
        <v>392.26262138039937</v>
      </c>
      <c r="N51" s="370">
        <f t="shared" si="3"/>
        <v>981.45060734043227</v>
      </c>
      <c r="O51" s="370">
        <f t="shared" si="4"/>
        <v>138.90903979780205</v>
      </c>
      <c r="P51" s="370">
        <f t="shared" si="5"/>
        <v>93.463310269548799</v>
      </c>
      <c r="Q51" s="370">
        <f t="shared" si="6"/>
        <v>232.37235006735085</v>
      </c>
      <c r="R51" s="372"/>
      <c r="S51" s="372"/>
      <c r="T51" s="61"/>
      <c r="U51" s="372"/>
    </row>
    <row r="52" spans="1:21">
      <c r="A52" s="637" t="s">
        <v>14</v>
      </c>
      <c r="B52" s="638"/>
      <c r="C52" s="373">
        <f>SUM(C14:C51)</f>
        <v>34422.68</v>
      </c>
      <c r="D52" s="373">
        <f>SUM(D14:D51)</f>
        <v>22917.530000000006</v>
      </c>
      <c r="E52" s="374">
        <f t="shared" si="0"/>
        <v>57340.210000000006</v>
      </c>
      <c r="F52" s="373">
        <f>SUM(F14:F51)</f>
        <v>6571.6700000000028</v>
      </c>
      <c r="G52" s="373">
        <f>SUM(G14:G51)</f>
        <v>4389.399999999996</v>
      </c>
      <c r="H52" s="373">
        <f t="shared" si="1"/>
        <v>10961.07</v>
      </c>
      <c r="I52" s="373">
        <f>SUM(I14:I51)</f>
        <v>29156.899537013331</v>
      </c>
      <c r="J52" s="373">
        <f>SUM(J14:J51)</f>
        <v>19445.737503580178</v>
      </c>
      <c r="K52" s="374">
        <f>SUM(K14:K51)</f>
        <v>48602.637040593501</v>
      </c>
      <c r="L52" s="373">
        <f>SUM(L14:L51)</f>
        <v>28912.141077400003</v>
      </c>
      <c r="M52" s="373">
        <f>SUM(M14:M51)</f>
        <v>19248.783951800004</v>
      </c>
      <c r="N52" s="374">
        <f t="shared" si="3"/>
        <v>48160.925029200007</v>
      </c>
      <c r="O52" s="374">
        <f t="shared" si="4"/>
        <v>6816.4284596133293</v>
      </c>
      <c r="P52" s="374">
        <f t="shared" si="5"/>
        <v>4586.353551780172</v>
      </c>
      <c r="Q52" s="374">
        <f t="shared" si="6"/>
        <v>11402.782011393501</v>
      </c>
      <c r="R52" s="372"/>
      <c r="S52" s="372"/>
      <c r="T52" s="61"/>
      <c r="U52" s="372"/>
    </row>
    <row r="53" spans="1:21">
      <c r="A53" s="10"/>
      <c r="B53" s="26"/>
      <c r="C53" s="26"/>
      <c r="D53" s="26"/>
      <c r="E53" s="375"/>
      <c r="F53" s="20"/>
      <c r="G53" s="376"/>
      <c r="H53" s="556"/>
      <c r="I53" s="405"/>
      <c r="J53" s="20"/>
      <c r="K53" s="555"/>
      <c r="L53" s="20"/>
      <c r="M53" s="20"/>
      <c r="N53" s="20"/>
      <c r="O53" s="20"/>
      <c r="P53" s="20"/>
      <c r="Q53" s="20"/>
    </row>
    <row r="54" spans="1:21" ht="14.25" customHeight="1">
      <c r="A54" s="763" t="s">
        <v>741</v>
      </c>
      <c r="B54" s="763"/>
      <c r="C54" s="763"/>
      <c r="D54" s="763"/>
      <c r="E54" s="763"/>
      <c r="F54" s="763"/>
      <c r="G54" s="763"/>
      <c r="H54" s="763"/>
      <c r="I54" s="763"/>
      <c r="J54" s="763"/>
      <c r="K54" s="763"/>
      <c r="L54" s="763"/>
      <c r="M54" s="763"/>
      <c r="N54" s="763"/>
      <c r="O54" s="763"/>
      <c r="P54" s="763"/>
      <c r="Q54" s="763"/>
    </row>
    <row r="55" spans="1:21">
      <c r="E55" s="377"/>
      <c r="F55" s="377"/>
      <c r="G55" s="377"/>
      <c r="H55" s="377"/>
      <c r="I55" s="377"/>
      <c r="J55" s="377"/>
      <c r="K55" s="377"/>
    </row>
    <row r="56" spans="1:21" ht="13.15" customHeight="1">
      <c r="B56" s="378"/>
      <c r="C56" s="377"/>
      <c r="D56" s="377"/>
      <c r="E56" s="377"/>
      <c r="I56" s="377"/>
      <c r="O56" s="641" t="s">
        <v>1027</v>
      </c>
      <c r="P56" s="641"/>
      <c r="Q56" s="641"/>
    </row>
    <row r="57" spans="1:21" ht="13.15" customHeight="1">
      <c r="F57" s="377"/>
      <c r="G57" s="377"/>
      <c r="H57" s="377"/>
      <c r="J57" s="377"/>
      <c r="K57" s="377"/>
      <c r="O57" s="641"/>
      <c r="P57" s="641"/>
      <c r="Q57" s="641"/>
    </row>
    <row r="58" spans="1:21" ht="13.15" customHeight="1">
      <c r="C58" s="602"/>
      <c r="J58" s="377"/>
      <c r="L58" s="377"/>
      <c r="O58" s="641"/>
      <c r="P58" s="641"/>
      <c r="Q58" s="641"/>
    </row>
    <row r="59" spans="1:21" ht="13.15" customHeight="1">
      <c r="I59" s="377"/>
      <c r="M59" s="587"/>
      <c r="O59" s="641"/>
      <c r="P59" s="641"/>
      <c r="Q59" s="641"/>
    </row>
    <row r="60" spans="1:21">
      <c r="H60" s="377"/>
      <c r="J60" s="377"/>
      <c r="K60" s="377"/>
    </row>
    <row r="61" spans="1:21">
      <c r="F61" s="377"/>
    </row>
    <row r="62" spans="1:21">
      <c r="G62" s="377"/>
      <c r="H62" s="377"/>
      <c r="I62" s="377"/>
      <c r="J62" s="377"/>
      <c r="K62" s="377"/>
      <c r="L62" s="377"/>
    </row>
    <row r="64" spans="1:21">
      <c r="H64" s="377"/>
    </row>
    <row r="65" spans="9:11">
      <c r="I65" s="377"/>
      <c r="J65" s="377"/>
      <c r="K65" s="377"/>
    </row>
  </sheetData>
  <mergeCells count="16">
    <mergeCell ref="P1:Q1"/>
    <mergeCell ref="A2:Q2"/>
    <mergeCell ref="A3:Q3"/>
    <mergeCell ref="D6:O6"/>
    <mergeCell ref="A52:B52"/>
    <mergeCell ref="A54:Q54"/>
    <mergeCell ref="O56:Q59"/>
    <mergeCell ref="A9:B9"/>
    <mergeCell ref="N10:Q10"/>
    <mergeCell ref="A11:A12"/>
    <mergeCell ref="B11:B12"/>
    <mergeCell ref="C11:E11"/>
    <mergeCell ref="F11:H11"/>
    <mergeCell ref="I11:K11"/>
    <mergeCell ref="L11:N11"/>
    <mergeCell ref="O11:Q11"/>
  </mergeCells>
  <phoneticPr fontId="0" type="noConversion"/>
  <printOptions horizontalCentered="1"/>
  <pageMargins left="0.70866141732283472" right="0.70866141732283472" top="0.23622047244094491" bottom="0" header="0.31496062992125984" footer="0.17"/>
  <pageSetup paperSize="9" scale="66"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Z63"/>
  <sheetViews>
    <sheetView topLeftCell="E25" zoomScaleSheetLayoutView="77" workbookViewId="0">
      <selection activeCell="I55" sqref="I55:K58"/>
    </sheetView>
  </sheetViews>
  <sheetFormatPr defaultRowHeight="12.75"/>
  <cols>
    <col min="2" max="2" width="13.28515625" customWidth="1"/>
    <col min="3" max="3" width="11.140625" customWidth="1"/>
    <col min="4" max="4" width="9.5703125" customWidth="1"/>
    <col min="5" max="5" width="11" customWidth="1"/>
    <col min="6" max="6" width="8.85546875" customWidth="1"/>
    <col min="7" max="7" width="10" customWidth="1"/>
    <col min="8" max="8" width="9.42578125" bestFit="1" customWidth="1"/>
    <col min="9" max="9" width="9.28515625" bestFit="1" customWidth="1"/>
    <col min="10" max="10" width="9.85546875" bestFit="1" customWidth="1"/>
    <col min="11" max="11" width="10.140625" bestFit="1" customWidth="1"/>
    <col min="12" max="12" width="9.85546875" bestFit="1" customWidth="1"/>
    <col min="13" max="13" width="10.28515625" customWidth="1"/>
    <col min="14" max="14" width="9.85546875" bestFit="1" customWidth="1"/>
    <col min="15" max="15" width="10.140625" bestFit="1" customWidth="1"/>
    <col min="16" max="16" width="10.7109375" bestFit="1" customWidth="1"/>
    <col min="17" max="17" width="9.85546875" bestFit="1" customWidth="1"/>
    <col min="18" max="18" width="9.28515625" bestFit="1" customWidth="1"/>
    <col min="19" max="19" width="10.140625" bestFit="1" customWidth="1"/>
    <col min="20" max="20" width="10.42578125" customWidth="1"/>
    <col min="21" max="21" width="8.28515625" customWidth="1"/>
    <col min="22" max="22" width="10.85546875" customWidth="1"/>
  </cols>
  <sheetData>
    <row r="1" spans="1:26" ht="15">
      <c r="Q1" s="774" t="s">
        <v>59</v>
      </c>
      <c r="R1" s="774"/>
      <c r="S1" s="774"/>
    </row>
    <row r="3" spans="1:26" ht="15">
      <c r="A3" s="732" t="s">
        <v>0</v>
      </c>
      <c r="B3" s="732"/>
      <c r="C3" s="732"/>
      <c r="D3" s="732"/>
      <c r="E3" s="732"/>
      <c r="F3" s="732"/>
      <c r="G3" s="732"/>
      <c r="H3" s="732"/>
      <c r="I3" s="732"/>
      <c r="J3" s="732"/>
      <c r="K3" s="732"/>
      <c r="L3" s="732"/>
      <c r="M3" s="732"/>
      <c r="N3" s="732"/>
      <c r="O3" s="732"/>
      <c r="P3" s="732"/>
      <c r="Q3" s="732"/>
    </row>
    <row r="4" spans="1:26" ht="20.25">
      <c r="A4" s="707" t="s">
        <v>652</v>
      </c>
      <c r="B4" s="707"/>
      <c r="C4" s="707"/>
      <c r="D4" s="707"/>
      <c r="E4" s="707"/>
      <c r="F4" s="707"/>
      <c r="G4" s="707"/>
      <c r="H4" s="707"/>
      <c r="I4" s="707"/>
      <c r="J4" s="707"/>
      <c r="K4" s="707"/>
      <c r="L4" s="707"/>
      <c r="M4" s="707"/>
      <c r="N4" s="707"/>
      <c r="O4" s="707"/>
      <c r="P4" s="707"/>
      <c r="Q4" s="707"/>
      <c r="R4" s="707"/>
      <c r="S4" s="707"/>
      <c r="T4" s="707"/>
      <c r="U4" s="707"/>
      <c r="V4" s="707"/>
    </row>
    <row r="5" spans="1:26" ht="15.75">
      <c r="A5" s="775"/>
      <c r="B5" s="775"/>
      <c r="C5" s="775"/>
      <c r="D5" s="775"/>
      <c r="E5" s="775"/>
      <c r="F5" s="775"/>
      <c r="G5" s="775"/>
      <c r="H5" s="775"/>
      <c r="I5" s="775"/>
      <c r="J5" s="775"/>
      <c r="K5" s="775"/>
      <c r="L5" s="775"/>
      <c r="M5" s="775"/>
      <c r="N5" s="775"/>
      <c r="O5" s="775"/>
      <c r="P5" s="775"/>
      <c r="Q5" s="775"/>
    </row>
    <row r="6" spans="1:26">
      <c r="A6" s="29"/>
      <c r="B6" s="29"/>
      <c r="C6" s="139"/>
      <c r="D6" s="29"/>
      <c r="E6" s="29"/>
      <c r="F6" s="29"/>
      <c r="G6" s="29"/>
      <c r="H6" s="29"/>
      <c r="I6" s="29"/>
      <c r="J6" s="29"/>
      <c r="K6" s="29"/>
      <c r="L6" s="29"/>
      <c r="M6" s="29"/>
      <c r="N6" s="29"/>
      <c r="O6" s="29"/>
      <c r="P6" s="29"/>
      <c r="Q6" s="29"/>
      <c r="U6" s="29"/>
    </row>
    <row r="8" spans="1:26" ht="15.75">
      <c r="A8" s="669" t="s">
        <v>229</v>
      </c>
      <c r="B8" s="669"/>
      <c r="C8" s="669"/>
      <c r="D8" s="669"/>
      <c r="E8" s="669"/>
      <c r="F8" s="669"/>
      <c r="G8" s="669"/>
      <c r="H8" s="669"/>
      <c r="I8" s="669"/>
      <c r="J8" s="669"/>
      <c r="K8" s="669"/>
      <c r="L8" s="669"/>
      <c r="M8" s="669"/>
      <c r="N8" s="669"/>
      <c r="O8" s="669"/>
      <c r="P8" s="669"/>
      <c r="Q8" s="669"/>
      <c r="R8" s="669"/>
      <c r="S8" s="669"/>
    </row>
    <row r="9" spans="1:26" ht="15.75">
      <c r="A9" s="732" t="s">
        <v>831</v>
      </c>
      <c r="B9" s="732"/>
      <c r="C9" s="303"/>
      <c r="D9" s="303"/>
      <c r="E9" s="303"/>
      <c r="F9" s="303"/>
      <c r="G9" s="303"/>
      <c r="H9" s="303"/>
      <c r="I9" s="303"/>
      <c r="J9" s="303"/>
      <c r="K9" s="303"/>
      <c r="L9" s="303"/>
      <c r="M9" s="303"/>
      <c r="N9" s="303"/>
      <c r="O9" s="303"/>
      <c r="P9" s="776" t="s">
        <v>222</v>
      </c>
      <c r="Q9" s="776"/>
      <c r="R9" s="776"/>
      <c r="S9" s="776"/>
      <c r="U9" s="303"/>
    </row>
    <row r="10" spans="1:26">
      <c r="P10" s="725" t="s">
        <v>1013</v>
      </c>
      <c r="Q10" s="725"/>
      <c r="R10" s="725"/>
      <c r="S10" s="725"/>
      <c r="T10" s="725"/>
      <c r="U10" s="725"/>
      <c r="V10" s="725"/>
    </row>
    <row r="11" spans="1:26" ht="28.5" customHeight="1">
      <c r="A11" s="769" t="s">
        <v>18</v>
      </c>
      <c r="B11" s="729" t="s">
        <v>201</v>
      </c>
      <c r="C11" s="729" t="s">
        <v>379</v>
      </c>
      <c r="D11" s="729" t="s">
        <v>488</v>
      </c>
      <c r="E11" s="672" t="s">
        <v>671</v>
      </c>
      <c r="F11" s="672"/>
      <c r="G11" s="672"/>
      <c r="H11" s="644" t="s">
        <v>670</v>
      </c>
      <c r="I11" s="645"/>
      <c r="J11" s="646"/>
      <c r="K11" s="771" t="s">
        <v>381</v>
      </c>
      <c r="L11" s="772"/>
      <c r="M11" s="773"/>
      <c r="N11" s="742" t="s">
        <v>152</v>
      </c>
      <c r="O11" s="767"/>
      <c r="P11" s="768"/>
      <c r="Q11" s="658" t="s">
        <v>1022</v>
      </c>
      <c r="R11" s="658"/>
      <c r="S11" s="658"/>
      <c r="T11" s="729" t="s">
        <v>251</v>
      </c>
      <c r="U11" s="729" t="s">
        <v>434</v>
      </c>
      <c r="V11" s="729" t="s">
        <v>382</v>
      </c>
    </row>
    <row r="12" spans="1:26" ht="65.25" customHeight="1">
      <c r="A12" s="770"/>
      <c r="B12" s="730"/>
      <c r="C12" s="730"/>
      <c r="D12" s="730"/>
      <c r="E12" s="300" t="s">
        <v>173</v>
      </c>
      <c r="F12" s="300" t="s">
        <v>202</v>
      </c>
      <c r="G12" s="300" t="s">
        <v>14</v>
      </c>
      <c r="H12" s="300" t="s">
        <v>173</v>
      </c>
      <c r="I12" s="300" t="s">
        <v>202</v>
      </c>
      <c r="J12" s="300" t="s">
        <v>14</v>
      </c>
      <c r="K12" s="300" t="s">
        <v>173</v>
      </c>
      <c r="L12" s="300" t="s">
        <v>202</v>
      </c>
      <c r="M12" s="300" t="s">
        <v>14</v>
      </c>
      <c r="N12" s="300" t="s">
        <v>173</v>
      </c>
      <c r="O12" s="300" t="s">
        <v>202</v>
      </c>
      <c r="P12" s="300" t="s">
        <v>14</v>
      </c>
      <c r="Q12" s="300" t="s">
        <v>233</v>
      </c>
      <c r="R12" s="300" t="s">
        <v>213</v>
      </c>
      <c r="S12" s="300" t="s">
        <v>214</v>
      </c>
      <c r="T12" s="730"/>
      <c r="U12" s="730"/>
      <c r="V12" s="730"/>
    </row>
    <row r="13" spans="1:26">
      <c r="A13" s="137">
        <v>1</v>
      </c>
      <c r="B13" s="92">
        <v>2</v>
      </c>
      <c r="C13" s="7">
        <v>3</v>
      </c>
      <c r="D13" s="92">
        <v>4</v>
      </c>
      <c r="E13" s="92">
        <v>5</v>
      </c>
      <c r="F13" s="7">
        <v>6</v>
      </c>
      <c r="G13" s="92">
        <v>7</v>
      </c>
      <c r="H13" s="92">
        <v>8</v>
      </c>
      <c r="I13" s="7">
        <v>9</v>
      </c>
      <c r="J13" s="92">
        <v>10</v>
      </c>
      <c r="K13" s="92">
        <v>11</v>
      </c>
      <c r="L13" s="7">
        <v>12</v>
      </c>
      <c r="M13" s="92">
        <v>13</v>
      </c>
      <c r="N13" s="92">
        <v>14</v>
      </c>
      <c r="O13" s="7">
        <v>15</v>
      </c>
      <c r="P13" s="92">
        <v>16</v>
      </c>
      <c r="Q13" s="92">
        <v>17</v>
      </c>
      <c r="R13" s="7">
        <v>18</v>
      </c>
      <c r="S13" s="92">
        <v>19</v>
      </c>
      <c r="T13" s="92">
        <v>20</v>
      </c>
      <c r="U13" s="7">
        <v>21</v>
      </c>
      <c r="V13" s="92">
        <v>22</v>
      </c>
    </row>
    <row r="14" spans="1:26">
      <c r="A14" s="450">
        <v>1</v>
      </c>
      <c r="B14" s="443" t="s">
        <v>792</v>
      </c>
      <c r="C14" s="379">
        <v>7363</v>
      </c>
      <c r="D14" s="334">
        <v>7237</v>
      </c>
      <c r="E14" s="452">
        <v>441.78</v>
      </c>
      <c r="F14" s="407">
        <v>294.52</v>
      </c>
      <c r="G14" s="452">
        <v>736.3</v>
      </c>
      <c r="H14" s="452">
        <v>47.57768292118449</v>
      </c>
      <c r="I14" s="407">
        <v>30.82866363099853</v>
      </c>
      <c r="J14" s="452">
        <f>SUM(H14:I14)</f>
        <v>78.406346552183024</v>
      </c>
      <c r="K14" s="452">
        <v>390.50129112327437</v>
      </c>
      <c r="L14" s="407">
        <v>260.33377535670064</v>
      </c>
      <c r="M14" s="452">
        <f>SUM(K14:L14)</f>
        <v>650.83506647997501</v>
      </c>
      <c r="N14" s="407">
        <v>384.70822407628123</v>
      </c>
      <c r="O14" s="452">
        <v>272.58756723214185</v>
      </c>
      <c r="P14" s="452">
        <v>575.40670683507449</v>
      </c>
      <c r="Q14" s="452">
        <f>H14+K14-N14</f>
        <v>53.37074996817762</v>
      </c>
      <c r="R14" s="452">
        <f>I14+L14-O14</f>
        <v>18.574871755557297</v>
      </c>
      <c r="S14" s="452">
        <f>J14+M14-P14</f>
        <v>153.83470619708351</v>
      </c>
      <c r="T14" s="92" t="s">
        <v>878</v>
      </c>
      <c r="U14" s="379">
        <v>7237</v>
      </c>
      <c r="V14" s="334">
        <v>7237</v>
      </c>
      <c r="Y14" s="390"/>
      <c r="Z14" s="390"/>
    </row>
    <row r="15" spans="1:26">
      <c r="A15" s="450">
        <v>2</v>
      </c>
      <c r="B15" s="443" t="s">
        <v>793</v>
      </c>
      <c r="C15" s="379">
        <v>4568</v>
      </c>
      <c r="D15" s="334">
        <v>4490</v>
      </c>
      <c r="E15" s="452">
        <v>274.08</v>
      </c>
      <c r="F15" s="407">
        <v>182.72</v>
      </c>
      <c r="G15" s="452">
        <v>456.79999999999995</v>
      </c>
      <c r="H15" s="452">
        <v>29.518280546651699</v>
      </c>
      <c r="I15" s="407">
        <v>19.126806646840322</v>
      </c>
      <c r="J15" s="452">
        <f t="shared" ref="J15:J51" si="0">SUM(H15:I15)</f>
        <v>48.645087193492017</v>
      </c>
      <c r="K15" s="452">
        <v>242.27591503986483</v>
      </c>
      <c r="L15" s="407">
        <v>161.51701690639575</v>
      </c>
      <c r="M15" s="452">
        <f t="shared" ref="M15:M52" si="1">SUM(K15:L15)</f>
        <v>403.79293194626058</v>
      </c>
      <c r="N15" s="407">
        <v>238.68176400476756</v>
      </c>
      <c r="O15" s="452">
        <v>169.11954910492148</v>
      </c>
      <c r="P15" s="452">
        <v>356.98191454877366</v>
      </c>
      <c r="Q15" s="452">
        <f t="shared" ref="Q15:Q52" si="2">H15+K15-N15</f>
        <v>33.112431581748979</v>
      </c>
      <c r="R15" s="452">
        <f t="shared" ref="R15:R52" si="3">I15+L15-O15</f>
        <v>11.5242744483146</v>
      </c>
      <c r="S15" s="452">
        <f t="shared" ref="S15:S52" si="4">J15+M15-P15</f>
        <v>95.456104590978953</v>
      </c>
      <c r="T15" s="92" t="s">
        <v>878</v>
      </c>
      <c r="U15" s="379">
        <v>4490</v>
      </c>
      <c r="V15" s="334">
        <v>4490</v>
      </c>
      <c r="Y15" s="390"/>
      <c r="Z15" s="390"/>
    </row>
    <row r="16" spans="1:26" ht="13.5" customHeight="1">
      <c r="A16" s="450">
        <v>3</v>
      </c>
      <c r="B16" s="443" t="s">
        <v>794</v>
      </c>
      <c r="C16" s="379">
        <v>4269</v>
      </c>
      <c r="D16" s="334">
        <v>4196</v>
      </c>
      <c r="E16" s="452">
        <v>256.14</v>
      </c>
      <c r="F16" s="407">
        <v>170.76</v>
      </c>
      <c r="G16" s="452">
        <v>426.9</v>
      </c>
      <c r="H16" s="452">
        <v>27.585457722438871</v>
      </c>
      <c r="I16" s="407">
        <v>17.874405498918037</v>
      </c>
      <c r="J16" s="452">
        <f t="shared" si="0"/>
        <v>45.459863221356912</v>
      </c>
      <c r="K16" s="452">
        <v>226.41196870986033</v>
      </c>
      <c r="L16" s="407">
        <v>150.94106969693462</v>
      </c>
      <c r="M16" s="452">
        <f t="shared" si="1"/>
        <v>377.35303840679495</v>
      </c>
      <c r="N16" s="407">
        <v>223.05315852205007</v>
      </c>
      <c r="O16" s="452">
        <v>158.04579689181526</v>
      </c>
      <c r="P16" s="452">
        <v>333.61554142047169</v>
      </c>
      <c r="Q16" s="452">
        <f t="shared" si="2"/>
        <v>30.944267910249124</v>
      </c>
      <c r="R16" s="452">
        <f t="shared" si="3"/>
        <v>10.769678304037399</v>
      </c>
      <c r="S16" s="452">
        <f t="shared" si="4"/>
        <v>89.197360207680163</v>
      </c>
      <c r="T16" s="92" t="s">
        <v>878</v>
      </c>
      <c r="U16" s="379">
        <v>4196</v>
      </c>
      <c r="V16" s="334">
        <v>4196</v>
      </c>
      <c r="Y16" s="390"/>
      <c r="Z16" s="390"/>
    </row>
    <row r="17" spans="1:26">
      <c r="A17" s="450">
        <v>4</v>
      </c>
      <c r="B17" s="443" t="s">
        <v>795</v>
      </c>
      <c r="C17" s="379">
        <v>2963</v>
      </c>
      <c r="D17" s="334">
        <v>2912</v>
      </c>
      <c r="E17" s="452">
        <v>177.78</v>
      </c>
      <c r="F17" s="407">
        <v>118.52</v>
      </c>
      <c r="G17" s="452">
        <v>296.3</v>
      </c>
      <c r="H17" s="452">
        <v>19.144149877917538</v>
      </c>
      <c r="I17" s="407">
        <v>12.404735179420715</v>
      </c>
      <c r="J17" s="452">
        <f t="shared" si="0"/>
        <v>31.548885057338254</v>
      </c>
      <c r="K17" s="452">
        <v>157.12861126861614</v>
      </c>
      <c r="L17" s="407">
        <v>104.75223902704329</v>
      </c>
      <c r="M17" s="452">
        <f t="shared" si="1"/>
        <v>261.88085029565946</v>
      </c>
      <c r="N17" s="407">
        <v>154.79761620977354</v>
      </c>
      <c r="O17" s="452">
        <v>109.6828790631473</v>
      </c>
      <c r="P17" s="452">
        <v>231.55372434501231</v>
      </c>
      <c r="Q17" s="452">
        <f t="shared" si="2"/>
        <v>21.475144936760131</v>
      </c>
      <c r="R17" s="452">
        <f t="shared" si="3"/>
        <v>7.4740951433167027</v>
      </c>
      <c r="S17" s="452">
        <f t="shared" si="4"/>
        <v>61.876011007985369</v>
      </c>
      <c r="T17" s="92" t="s">
        <v>878</v>
      </c>
      <c r="U17" s="379">
        <v>2912</v>
      </c>
      <c r="V17" s="334">
        <v>2912</v>
      </c>
      <c r="Y17" s="390"/>
      <c r="Z17" s="390"/>
    </row>
    <row r="18" spans="1:26">
      <c r="A18" s="450">
        <v>5</v>
      </c>
      <c r="B18" s="443" t="s">
        <v>796</v>
      </c>
      <c r="C18" s="379">
        <v>5064</v>
      </c>
      <c r="D18" s="334">
        <v>4977</v>
      </c>
      <c r="E18" s="452">
        <v>303.83999999999997</v>
      </c>
      <c r="F18" s="407">
        <v>202.56</v>
      </c>
      <c r="G18" s="452">
        <v>506.4</v>
      </c>
      <c r="H18" s="452">
        <v>32.719929238460026</v>
      </c>
      <c r="I18" s="407">
        <v>21.201362289827234</v>
      </c>
      <c r="J18" s="452">
        <f t="shared" si="0"/>
        <v>53.921291528287256</v>
      </c>
      <c r="K18" s="452">
        <v>268.55394858650499</v>
      </c>
      <c r="L18" s="407">
        <v>179.03567776016291</v>
      </c>
      <c r="M18" s="452">
        <f t="shared" si="1"/>
        <v>447.5896263466679</v>
      </c>
      <c r="N18" s="407">
        <v>264.56996424314661</v>
      </c>
      <c r="O18" s="452">
        <v>187.46280532186955</v>
      </c>
      <c r="P18" s="452">
        <v>395.74352348401703</v>
      </c>
      <c r="Q18" s="452">
        <f t="shared" si="2"/>
        <v>36.703913581818369</v>
      </c>
      <c r="R18" s="452">
        <f t="shared" si="3"/>
        <v>12.774234728120604</v>
      </c>
      <c r="S18" s="452">
        <f t="shared" si="4"/>
        <v>105.76739439093814</v>
      </c>
      <c r="T18" s="92" t="s">
        <v>878</v>
      </c>
      <c r="U18" s="379">
        <v>4977</v>
      </c>
      <c r="V18" s="334">
        <v>4977</v>
      </c>
      <c r="Y18" s="390"/>
      <c r="Z18" s="390"/>
    </row>
    <row r="19" spans="1:26" ht="16.5" customHeight="1">
      <c r="A19" s="450">
        <v>6</v>
      </c>
      <c r="B19" s="443" t="s">
        <v>797</v>
      </c>
      <c r="C19" s="379">
        <v>3148</v>
      </c>
      <c r="D19" s="334">
        <v>3094</v>
      </c>
      <c r="E19" s="452">
        <v>188.88</v>
      </c>
      <c r="F19" s="407">
        <v>125.92</v>
      </c>
      <c r="G19" s="452">
        <v>314.8</v>
      </c>
      <c r="H19" s="452">
        <v>20.340659245287387</v>
      </c>
      <c r="I19" s="407">
        <v>13.180031128134511</v>
      </c>
      <c r="J19" s="452">
        <f t="shared" si="0"/>
        <v>33.5206903734219</v>
      </c>
      <c r="K19" s="452">
        <v>166.94914947290465</v>
      </c>
      <c r="L19" s="407">
        <v>111.29925396623351</v>
      </c>
      <c r="M19" s="452">
        <f t="shared" si="1"/>
        <v>278.24840343913814</v>
      </c>
      <c r="N19" s="407">
        <v>164.47246722288438</v>
      </c>
      <c r="O19" s="452">
        <v>116.53805900459399</v>
      </c>
      <c r="P19" s="452">
        <v>246.01117929061718</v>
      </c>
      <c r="Q19" s="452">
        <f t="shared" si="2"/>
        <v>22.817341495307659</v>
      </c>
      <c r="R19" s="452">
        <f t="shared" si="3"/>
        <v>7.9412260897740339</v>
      </c>
      <c r="S19" s="452">
        <f t="shared" si="4"/>
        <v>65.757914521942894</v>
      </c>
      <c r="T19" s="92" t="s">
        <v>878</v>
      </c>
      <c r="U19" s="379">
        <v>3094</v>
      </c>
      <c r="V19" s="334">
        <v>3094</v>
      </c>
      <c r="Y19" s="390"/>
      <c r="Z19" s="390"/>
    </row>
    <row r="20" spans="1:26">
      <c r="A20" s="450">
        <v>7</v>
      </c>
      <c r="B20" s="443" t="s">
        <v>798</v>
      </c>
      <c r="C20" s="379">
        <v>7953</v>
      </c>
      <c r="D20" s="334">
        <v>7817</v>
      </c>
      <c r="E20" s="452">
        <v>477.18</v>
      </c>
      <c r="F20" s="407">
        <v>318.12</v>
      </c>
      <c r="G20" s="452">
        <v>795.3</v>
      </c>
      <c r="H20" s="452">
        <v>51.390734751264219</v>
      </c>
      <c r="I20" s="407">
        <v>33.299386984042492</v>
      </c>
      <c r="J20" s="452">
        <f t="shared" si="0"/>
        <v>84.690121735306718</v>
      </c>
      <c r="K20" s="452">
        <v>421.7975117743037</v>
      </c>
      <c r="L20" s="407">
        <v>281.19788889917493</v>
      </c>
      <c r="M20" s="452">
        <f t="shared" si="1"/>
        <v>702.99540067347857</v>
      </c>
      <c r="N20" s="407">
        <v>415.54016686531577</v>
      </c>
      <c r="O20" s="452">
        <v>294.43374506752144</v>
      </c>
      <c r="P20" s="452">
        <v>621.5142658507873</v>
      </c>
      <c r="Q20" s="452">
        <f t="shared" si="2"/>
        <v>57.648079660252165</v>
      </c>
      <c r="R20" s="452">
        <f t="shared" si="3"/>
        <v>20.06353081569597</v>
      </c>
      <c r="S20" s="452">
        <f t="shared" si="4"/>
        <v>166.17125655799805</v>
      </c>
      <c r="T20" s="92" t="s">
        <v>878</v>
      </c>
      <c r="U20" s="379">
        <v>7817</v>
      </c>
      <c r="V20" s="334">
        <v>7817</v>
      </c>
      <c r="Y20" s="390"/>
      <c r="Z20" s="390"/>
    </row>
    <row r="21" spans="1:26">
      <c r="A21" s="450">
        <v>8</v>
      </c>
      <c r="B21" s="443" t="s">
        <v>799</v>
      </c>
      <c r="C21" s="379">
        <v>1850</v>
      </c>
      <c r="D21" s="334">
        <v>1818</v>
      </c>
      <c r="E21" s="452">
        <v>111</v>
      </c>
      <c r="F21" s="407">
        <v>74</v>
      </c>
      <c r="G21" s="452">
        <v>185</v>
      </c>
      <c r="H21" s="452">
        <v>11.95194521911198</v>
      </c>
      <c r="I21" s="407">
        <v>7.7444397514377954</v>
      </c>
      <c r="J21" s="452">
        <f t="shared" si="0"/>
        <v>19.696384970549776</v>
      </c>
      <c r="K21" s="452">
        <v>98.097464040640162</v>
      </c>
      <c r="L21" s="407">
        <v>65.398204172790074</v>
      </c>
      <c r="M21" s="452">
        <f t="shared" si="1"/>
        <v>163.49566821343024</v>
      </c>
      <c r="N21" s="407">
        <v>96.642193087008337</v>
      </c>
      <c r="O21" s="452">
        <v>68.476467766758844</v>
      </c>
      <c r="P21" s="452">
        <v>144.57454945604889</v>
      </c>
      <c r="Q21" s="452">
        <f t="shared" si="2"/>
        <v>13.407216172743802</v>
      </c>
      <c r="R21" s="452">
        <f t="shared" si="3"/>
        <v>4.6661761574690246</v>
      </c>
      <c r="S21" s="452">
        <f t="shared" si="4"/>
        <v>38.617503727931137</v>
      </c>
      <c r="T21" s="92" t="s">
        <v>878</v>
      </c>
      <c r="U21" s="379">
        <v>1818</v>
      </c>
      <c r="V21" s="334">
        <v>1818</v>
      </c>
      <c r="Y21" s="390"/>
      <c r="Z21" s="390"/>
    </row>
    <row r="22" spans="1:26">
      <c r="A22" s="450">
        <v>9</v>
      </c>
      <c r="B22" s="443" t="s">
        <v>800</v>
      </c>
      <c r="C22" s="379">
        <v>1726</v>
      </c>
      <c r="D22" s="334">
        <v>1696</v>
      </c>
      <c r="E22" s="452">
        <v>103.56</v>
      </c>
      <c r="F22" s="407">
        <v>69.040000000000006</v>
      </c>
      <c r="G22" s="452">
        <v>172.60000000000002</v>
      </c>
      <c r="H22" s="452">
        <v>11.149889489336589</v>
      </c>
      <c r="I22" s="407">
        <v>7.224735873728549</v>
      </c>
      <c r="J22" s="452">
        <f t="shared" si="0"/>
        <v>18.374625363065139</v>
      </c>
      <c r="K22" s="452">
        <v>91.514465903699517</v>
      </c>
      <c r="L22" s="407">
        <v>61.009545806959281</v>
      </c>
      <c r="M22" s="452">
        <f t="shared" si="1"/>
        <v>152.52401171065878</v>
      </c>
      <c r="N22" s="407">
        <v>90.156853396901056</v>
      </c>
      <c r="O22" s="452">
        <v>63.881237256558315</v>
      </c>
      <c r="P22" s="452">
        <v>134.88414722223803</v>
      </c>
      <c r="Q22" s="452">
        <f t="shared" si="2"/>
        <v>12.507501996135048</v>
      </c>
      <c r="R22" s="452">
        <f t="shared" si="3"/>
        <v>4.3530444241295143</v>
      </c>
      <c r="S22" s="452">
        <f t="shared" si="4"/>
        <v>36.014489851485905</v>
      </c>
      <c r="T22" s="92" t="s">
        <v>878</v>
      </c>
      <c r="U22" s="379">
        <v>1696</v>
      </c>
      <c r="V22" s="334">
        <v>1696</v>
      </c>
      <c r="Y22" s="390"/>
      <c r="Z22" s="390"/>
    </row>
    <row r="23" spans="1:26">
      <c r="A23" s="450">
        <v>10</v>
      </c>
      <c r="B23" s="443" t="s">
        <v>801</v>
      </c>
      <c r="C23" s="379">
        <v>3380</v>
      </c>
      <c r="D23" s="334">
        <v>3322</v>
      </c>
      <c r="E23" s="452">
        <v>202.8</v>
      </c>
      <c r="F23" s="407">
        <v>135.19999999999999</v>
      </c>
      <c r="G23" s="452">
        <v>338</v>
      </c>
      <c r="H23" s="452">
        <v>21.839583068146315</v>
      </c>
      <c r="I23" s="407">
        <v>14.151280997951792</v>
      </c>
      <c r="J23" s="452">
        <f t="shared" si="0"/>
        <v>35.990864066098105</v>
      </c>
      <c r="K23" s="452">
        <v>179.25180172882651</v>
      </c>
      <c r="L23" s="407">
        <v>119.50100894499924</v>
      </c>
      <c r="M23" s="452">
        <f t="shared" si="1"/>
        <v>298.75281067382576</v>
      </c>
      <c r="N23" s="407">
        <v>176.59261025029795</v>
      </c>
      <c r="O23" s="452">
        <v>125.12586684332942</v>
      </c>
      <c r="P23" s="452">
        <v>264.14160927645685</v>
      </c>
      <c r="Q23" s="452">
        <f t="shared" si="2"/>
        <v>24.498774546674866</v>
      </c>
      <c r="R23" s="452">
        <f t="shared" si="3"/>
        <v>8.5264230996216099</v>
      </c>
      <c r="S23" s="452">
        <f t="shared" si="4"/>
        <v>70.602065463467</v>
      </c>
      <c r="T23" s="92" t="s">
        <v>878</v>
      </c>
      <c r="U23" s="379">
        <v>3322</v>
      </c>
      <c r="V23" s="334">
        <v>3322</v>
      </c>
      <c r="Y23" s="390"/>
      <c r="Z23" s="390"/>
    </row>
    <row r="24" spans="1:26">
      <c r="A24" s="450">
        <v>11</v>
      </c>
      <c r="B24" s="443" t="s">
        <v>802</v>
      </c>
      <c r="C24" s="379">
        <v>5069</v>
      </c>
      <c r="D24" s="334">
        <v>4982</v>
      </c>
      <c r="E24" s="452">
        <v>304.14</v>
      </c>
      <c r="F24" s="407">
        <v>202.76</v>
      </c>
      <c r="G24" s="452">
        <v>506.9</v>
      </c>
      <c r="H24" s="452">
        <v>32.752800374926231</v>
      </c>
      <c r="I24" s="407">
        <v>21.222661629077614</v>
      </c>
      <c r="J24" s="452">
        <f t="shared" si="0"/>
        <v>53.975462004003845</v>
      </c>
      <c r="K24" s="452">
        <v>268.82374359211735</v>
      </c>
      <c r="L24" s="407">
        <v>179.21554080794289</v>
      </c>
      <c r="M24" s="452">
        <f t="shared" si="1"/>
        <v>448.03928440006024</v>
      </c>
      <c r="N24" s="407">
        <v>264.8357568533969</v>
      </c>
      <c r="O24" s="452">
        <v>187.65113444114004</v>
      </c>
      <c r="P24" s="452">
        <v>396.13426550957388</v>
      </c>
      <c r="Q24" s="452">
        <f t="shared" si="2"/>
        <v>36.740787113646661</v>
      </c>
      <c r="R24" s="452">
        <f t="shared" si="3"/>
        <v>12.787067995880449</v>
      </c>
      <c r="S24" s="452">
        <f t="shared" si="4"/>
        <v>105.88048089449023</v>
      </c>
      <c r="T24" s="92" t="s">
        <v>878</v>
      </c>
      <c r="U24" s="379">
        <v>4982</v>
      </c>
      <c r="V24" s="334">
        <v>4982</v>
      </c>
      <c r="Y24" s="390"/>
      <c r="Z24" s="390"/>
    </row>
    <row r="25" spans="1:26">
      <c r="A25" s="450">
        <v>12</v>
      </c>
      <c r="B25" s="443" t="s">
        <v>803</v>
      </c>
      <c r="C25" s="379">
        <v>6710</v>
      </c>
      <c r="D25" s="334">
        <v>6595</v>
      </c>
      <c r="E25" s="452">
        <v>402.6</v>
      </c>
      <c r="F25" s="407">
        <v>268.39999999999998</v>
      </c>
      <c r="G25" s="452">
        <v>671</v>
      </c>
      <c r="H25" s="452">
        <v>43.357028998923823</v>
      </c>
      <c r="I25" s="407">
        <v>28.093828471249871</v>
      </c>
      <c r="J25" s="452">
        <f t="shared" si="0"/>
        <v>71.450857470173702</v>
      </c>
      <c r="K25" s="452">
        <v>355.85961240265232</v>
      </c>
      <c r="L25" s="407">
        <v>237.23936002175495</v>
      </c>
      <c r="M25" s="452">
        <f t="shared" si="1"/>
        <v>593.09897242440729</v>
      </c>
      <c r="N25" s="407">
        <v>350.58045292014299</v>
      </c>
      <c r="O25" s="452">
        <v>248.40610831780782</v>
      </c>
      <c r="P25" s="452">
        <v>524.37579829734477</v>
      </c>
      <c r="Q25" s="452">
        <f t="shared" si="2"/>
        <v>48.636188481433123</v>
      </c>
      <c r="R25" s="452">
        <f t="shared" si="3"/>
        <v>16.927080175196977</v>
      </c>
      <c r="S25" s="452">
        <f t="shared" si="4"/>
        <v>140.17403159723619</v>
      </c>
      <c r="T25" s="92" t="s">
        <v>878</v>
      </c>
      <c r="U25" s="379">
        <v>6595</v>
      </c>
      <c r="V25" s="334">
        <v>6595</v>
      </c>
      <c r="Y25" s="390"/>
      <c r="Z25" s="390"/>
    </row>
    <row r="26" spans="1:26" ht="16.5" customHeight="1">
      <c r="A26" s="450">
        <v>13</v>
      </c>
      <c r="B26" s="443" t="s">
        <v>804</v>
      </c>
      <c r="C26" s="379">
        <v>5015</v>
      </c>
      <c r="D26" s="334">
        <v>4929</v>
      </c>
      <c r="E26" s="452">
        <v>300.89999999999998</v>
      </c>
      <c r="F26" s="407">
        <v>200.6</v>
      </c>
      <c r="G26" s="452">
        <v>501.5</v>
      </c>
      <c r="H26" s="452">
        <v>32.404366328384462</v>
      </c>
      <c r="I26" s="407">
        <v>20.996888633023595</v>
      </c>
      <c r="J26" s="452">
        <f t="shared" si="0"/>
        <v>53.401254961408057</v>
      </c>
      <c r="K26" s="452">
        <v>265.96391653262668</v>
      </c>
      <c r="L26" s="407">
        <v>177.30899250147542</v>
      </c>
      <c r="M26" s="452">
        <f t="shared" si="1"/>
        <v>443.2729090341021</v>
      </c>
      <c r="N26" s="407">
        <v>262.01835518474377</v>
      </c>
      <c r="O26" s="407">
        <v>185.65484577687261</v>
      </c>
      <c r="P26" s="452">
        <v>391.9142516335595</v>
      </c>
      <c r="Q26" s="452">
        <f t="shared" si="2"/>
        <v>36.349927676267384</v>
      </c>
      <c r="R26" s="452">
        <f t="shared" si="3"/>
        <v>12.651035357626398</v>
      </c>
      <c r="S26" s="452">
        <f t="shared" si="4"/>
        <v>104.75991236195068</v>
      </c>
      <c r="T26" s="92" t="s">
        <v>878</v>
      </c>
      <c r="U26" s="379">
        <v>4929</v>
      </c>
      <c r="V26" s="334">
        <v>4929</v>
      </c>
      <c r="Y26" s="390"/>
      <c r="Z26" s="390"/>
    </row>
    <row r="27" spans="1:26">
      <c r="A27" s="450">
        <v>14</v>
      </c>
      <c r="B27" s="443" t="s">
        <v>805</v>
      </c>
      <c r="C27" s="379">
        <v>4153</v>
      </c>
      <c r="D27" s="334">
        <v>4082</v>
      </c>
      <c r="E27" s="452">
        <v>249.18</v>
      </c>
      <c r="F27" s="407">
        <v>166.12</v>
      </c>
      <c r="G27" s="452">
        <v>415.3</v>
      </c>
      <c r="H27" s="452">
        <v>26.835995811009408</v>
      </c>
      <c r="I27" s="407">
        <v>17.388780564009398</v>
      </c>
      <c r="J27" s="452">
        <f t="shared" si="0"/>
        <v>44.224776375018806</v>
      </c>
      <c r="K27" s="452">
        <v>220.26064258189942</v>
      </c>
      <c r="L27" s="407">
        <v>146.84019220755175</v>
      </c>
      <c r="M27" s="452">
        <f t="shared" si="1"/>
        <v>367.10083478945114</v>
      </c>
      <c r="N27" s="407">
        <v>216.99308700834325</v>
      </c>
      <c r="O27" s="452">
        <v>153.75189297244754</v>
      </c>
      <c r="P27" s="452">
        <v>324.55032642755191</v>
      </c>
      <c r="Q27" s="452">
        <f t="shared" si="2"/>
        <v>30.103551384565577</v>
      </c>
      <c r="R27" s="452">
        <f t="shared" si="3"/>
        <v>10.477079799113625</v>
      </c>
      <c r="S27" s="452">
        <f t="shared" si="4"/>
        <v>86.775284736918024</v>
      </c>
      <c r="T27" s="92" t="s">
        <v>878</v>
      </c>
      <c r="U27" s="379">
        <v>4082</v>
      </c>
      <c r="V27" s="334">
        <v>4082</v>
      </c>
      <c r="Y27" s="390"/>
      <c r="Z27" s="390"/>
    </row>
    <row r="28" spans="1:26">
      <c r="A28" s="450">
        <v>15</v>
      </c>
      <c r="B28" s="443" t="s">
        <v>806</v>
      </c>
      <c r="C28" s="379">
        <v>7117</v>
      </c>
      <c r="D28" s="334">
        <v>6995</v>
      </c>
      <c r="E28" s="452">
        <v>427.02</v>
      </c>
      <c r="F28" s="407">
        <v>284.68</v>
      </c>
      <c r="G28" s="452">
        <v>711.7</v>
      </c>
      <c r="H28" s="452">
        <v>45.986719916220189</v>
      </c>
      <c r="I28" s="407">
        <v>29.797775611280187</v>
      </c>
      <c r="J28" s="452">
        <f t="shared" si="0"/>
        <v>75.784495527500383</v>
      </c>
      <c r="K28" s="452">
        <v>377.44321285163801</v>
      </c>
      <c r="L28" s="407">
        <v>251.62840384415102</v>
      </c>
      <c r="M28" s="452">
        <f t="shared" si="1"/>
        <v>629.07161669578909</v>
      </c>
      <c r="N28" s="407">
        <v>371.84386174016686</v>
      </c>
      <c r="O28" s="452">
        <v>263.47243785944892</v>
      </c>
      <c r="P28" s="452">
        <v>556.18219917767556</v>
      </c>
      <c r="Q28" s="452">
        <f t="shared" si="2"/>
        <v>51.586071027691332</v>
      </c>
      <c r="R28" s="452">
        <f t="shared" si="3"/>
        <v>17.953741595982308</v>
      </c>
      <c r="S28" s="452">
        <f t="shared" si="4"/>
        <v>148.67391304561397</v>
      </c>
      <c r="T28" s="92" t="s">
        <v>878</v>
      </c>
      <c r="U28" s="379">
        <v>6995</v>
      </c>
      <c r="V28" s="334">
        <v>6995</v>
      </c>
      <c r="Y28" s="390"/>
      <c r="Z28" s="390"/>
    </row>
    <row r="29" spans="1:26">
      <c r="A29" s="450">
        <v>16</v>
      </c>
      <c r="B29" s="443" t="s">
        <v>807</v>
      </c>
      <c r="C29" s="379">
        <v>5393</v>
      </c>
      <c r="D29" s="334">
        <v>5301</v>
      </c>
      <c r="E29" s="452">
        <v>323.58</v>
      </c>
      <c r="F29" s="407">
        <v>215.72</v>
      </c>
      <c r="G29" s="452">
        <v>539.29999999999995</v>
      </c>
      <c r="H29" s="452">
        <v>34.849978881470079</v>
      </c>
      <c r="I29" s="407">
        <v>22.58155947325179</v>
      </c>
      <c r="J29" s="452">
        <f t="shared" si="0"/>
        <v>57.431538354721866</v>
      </c>
      <c r="K29" s="452">
        <v>286.03666495018342</v>
      </c>
      <c r="L29" s="407">
        <v>190.69080325630372</v>
      </c>
      <c r="M29" s="452">
        <f t="shared" si="1"/>
        <v>476.72746820648717</v>
      </c>
      <c r="N29" s="407">
        <v>281.79332538736594</v>
      </c>
      <c r="O29" s="407">
        <v>199.66653225059883</v>
      </c>
      <c r="P29" s="452">
        <v>421.45434876566031</v>
      </c>
      <c r="Q29" s="452">
        <f t="shared" si="2"/>
        <v>39.093318444287547</v>
      </c>
      <c r="R29" s="452">
        <f t="shared" si="3"/>
        <v>13.605830478956676</v>
      </c>
      <c r="S29" s="452">
        <f t="shared" si="4"/>
        <v>112.70465779554871</v>
      </c>
      <c r="T29" s="92" t="s">
        <v>878</v>
      </c>
      <c r="U29" s="379">
        <v>5301</v>
      </c>
      <c r="V29" s="334">
        <v>5301</v>
      </c>
      <c r="Y29" s="390"/>
      <c r="Z29" s="390"/>
    </row>
    <row r="30" spans="1:26">
      <c r="A30" s="450">
        <v>17</v>
      </c>
      <c r="B30" s="443" t="s">
        <v>808</v>
      </c>
      <c r="C30" s="379">
        <v>1208</v>
      </c>
      <c r="D30" s="334">
        <v>1187</v>
      </c>
      <c r="E30" s="452">
        <v>72.48</v>
      </c>
      <c r="F30" s="407">
        <v>48.32</v>
      </c>
      <c r="G30" s="452">
        <v>120.80000000000001</v>
      </c>
      <c r="H30" s="452">
        <v>7.8036077970769639</v>
      </c>
      <c r="I30" s="407">
        <v>5.0564631380399687</v>
      </c>
      <c r="J30" s="452">
        <f t="shared" si="0"/>
        <v>12.860070935116934</v>
      </c>
      <c r="K30" s="452">
        <v>64.049334332365163</v>
      </c>
      <c r="L30" s="407">
        <v>42.699487542960291</v>
      </c>
      <c r="M30" s="452">
        <f t="shared" si="1"/>
        <v>106.74882187532546</v>
      </c>
      <c r="N30" s="407">
        <v>63.099165673420735</v>
      </c>
      <c r="O30" s="407">
        <v>44.709332914820003</v>
      </c>
      <c r="P30" s="452">
        <v>94.403273374544341</v>
      </c>
      <c r="Q30" s="452">
        <f t="shared" si="2"/>
        <v>8.7537764560213915</v>
      </c>
      <c r="R30" s="452">
        <f t="shared" si="3"/>
        <v>3.0466177661802547</v>
      </c>
      <c r="S30" s="452">
        <f t="shared" si="4"/>
        <v>25.205619435898058</v>
      </c>
      <c r="T30" s="92" t="s">
        <v>878</v>
      </c>
      <c r="U30" s="379">
        <v>1187</v>
      </c>
      <c r="V30" s="334">
        <v>1187</v>
      </c>
      <c r="Y30" s="390"/>
      <c r="Z30" s="390"/>
    </row>
    <row r="31" spans="1:26">
      <c r="A31" s="450">
        <v>18</v>
      </c>
      <c r="B31" s="443" t="s">
        <v>809</v>
      </c>
      <c r="C31" s="379">
        <v>4759</v>
      </c>
      <c r="D31" s="334">
        <v>4678</v>
      </c>
      <c r="E31" s="452">
        <v>285.54000000000002</v>
      </c>
      <c r="F31" s="407">
        <v>190.36</v>
      </c>
      <c r="G31" s="452">
        <v>475.90000000000003</v>
      </c>
      <c r="H31" s="452">
        <v>30.754235277780992</v>
      </c>
      <c r="I31" s="407">
        <v>19.927661802654569</v>
      </c>
      <c r="J31" s="452">
        <f t="shared" si="0"/>
        <v>50.681897080435562</v>
      </c>
      <c r="K31" s="452">
        <v>252.42020725088815</v>
      </c>
      <c r="L31" s="407">
        <v>168.27986750292189</v>
      </c>
      <c r="M31" s="452">
        <f t="shared" si="1"/>
        <v>420.70007475381004</v>
      </c>
      <c r="N31" s="407">
        <v>248.67556615017875</v>
      </c>
      <c r="O31" s="407">
        <v>176.20072398949281</v>
      </c>
      <c r="P31" s="452">
        <v>371.90825992504682</v>
      </c>
      <c r="Q31" s="452">
        <f t="shared" si="2"/>
        <v>34.498876378490394</v>
      </c>
      <c r="R31" s="452">
        <f t="shared" si="3"/>
        <v>12.006805316083643</v>
      </c>
      <c r="S31" s="452">
        <f t="shared" si="4"/>
        <v>99.473711909198812</v>
      </c>
      <c r="T31" s="92" t="s">
        <v>878</v>
      </c>
      <c r="U31" s="379">
        <v>4678</v>
      </c>
      <c r="V31" s="334">
        <v>4678</v>
      </c>
      <c r="Y31" s="390"/>
      <c r="Z31" s="390"/>
    </row>
    <row r="32" spans="1:26">
      <c r="A32" s="450">
        <v>19</v>
      </c>
      <c r="B32" s="443" t="s">
        <v>810</v>
      </c>
      <c r="C32" s="379">
        <v>8706</v>
      </c>
      <c r="D32" s="334">
        <v>8557</v>
      </c>
      <c r="E32" s="452">
        <v>522.36</v>
      </c>
      <c r="F32" s="407">
        <v>348.24</v>
      </c>
      <c r="G32" s="452">
        <v>870.6</v>
      </c>
      <c r="H32" s="452">
        <v>56.255662948262497</v>
      </c>
      <c r="I32" s="407">
        <v>36.451689193098581</v>
      </c>
      <c r="J32" s="452">
        <f t="shared" si="0"/>
        <v>92.707352141361071</v>
      </c>
      <c r="K32" s="452">
        <v>461.72717260492732</v>
      </c>
      <c r="L32" s="407">
        <v>307.81761997060767</v>
      </c>
      <c r="M32" s="452">
        <f t="shared" si="1"/>
        <v>769.54479257553498</v>
      </c>
      <c r="N32" s="407">
        <v>454.87747318235995</v>
      </c>
      <c r="O32" s="452">
        <v>322.30645471955745</v>
      </c>
      <c r="P32" s="452">
        <v>680.36001489965486</v>
      </c>
      <c r="Q32" s="452">
        <f t="shared" si="2"/>
        <v>63.10536237082988</v>
      </c>
      <c r="R32" s="452">
        <f t="shared" si="3"/>
        <v>21.962854444148775</v>
      </c>
      <c r="S32" s="452">
        <f t="shared" si="4"/>
        <v>181.8921298172412</v>
      </c>
      <c r="T32" s="92" t="s">
        <v>878</v>
      </c>
      <c r="U32" s="379">
        <v>8557</v>
      </c>
      <c r="V32" s="334">
        <v>8557</v>
      </c>
      <c r="Y32" s="390"/>
      <c r="Z32" s="390"/>
    </row>
    <row r="33" spans="1:26">
      <c r="A33" s="450">
        <v>20</v>
      </c>
      <c r="B33" s="443" t="s">
        <v>811</v>
      </c>
      <c r="C33" s="379">
        <v>5811</v>
      </c>
      <c r="D33" s="334">
        <v>5712</v>
      </c>
      <c r="E33" s="452">
        <v>348.66</v>
      </c>
      <c r="F33" s="407">
        <v>232.44</v>
      </c>
      <c r="G33" s="452">
        <v>581.1</v>
      </c>
      <c r="H33" s="452">
        <v>37.551986298992098</v>
      </c>
      <c r="I33" s="407">
        <v>24.332365159632943</v>
      </c>
      <c r="J33" s="452">
        <f t="shared" si="0"/>
        <v>61.884351458625041</v>
      </c>
      <c r="K33" s="452">
        <v>308.2138144115163</v>
      </c>
      <c r="L33" s="407">
        <v>205.47554578381568</v>
      </c>
      <c r="M33" s="452">
        <f t="shared" si="1"/>
        <v>513.68936019533203</v>
      </c>
      <c r="N33" s="407">
        <v>303.64147794994039</v>
      </c>
      <c r="O33" s="452">
        <v>215.14718585463507</v>
      </c>
      <c r="P33" s="452">
        <v>454.12038210221624</v>
      </c>
      <c r="Q33" s="452">
        <f t="shared" si="2"/>
        <v>42.12432276056802</v>
      </c>
      <c r="R33" s="452">
        <f t="shared" si="3"/>
        <v>14.660725088813564</v>
      </c>
      <c r="S33" s="452">
        <f t="shared" si="4"/>
        <v>121.45332955174081</v>
      </c>
      <c r="T33" s="92" t="s">
        <v>878</v>
      </c>
      <c r="U33" s="379">
        <v>5712</v>
      </c>
      <c r="V33" s="334">
        <v>5712</v>
      </c>
      <c r="Y33" s="390"/>
      <c r="Z33" s="390"/>
    </row>
    <row r="34" spans="1:26">
      <c r="A34" s="450">
        <v>21</v>
      </c>
      <c r="B34" s="443" t="s">
        <v>812</v>
      </c>
      <c r="C34" s="379">
        <v>6086</v>
      </c>
      <c r="D34" s="334">
        <v>5982</v>
      </c>
      <c r="E34" s="452">
        <v>365.16</v>
      </c>
      <c r="F34" s="407">
        <v>243.44</v>
      </c>
      <c r="G34" s="452">
        <v>608.6</v>
      </c>
      <c r="H34" s="452">
        <v>39.32702766816714</v>
      </c>
      <c r="I34" s="407">
        <v>25.482529479153406</v>
      </c>
      <c r="J34" s="452">
        <f t="shared" si="0"/>
        <v>64.809557147320547</v>
      </c>
      <c r="K34" s="452">
        <v>322.78274471458167</v>
      </c>
      <c r="L34" s="407">
        <v>215.18815036393303</v>
      </c>
      <c r="M34" s="452">
        <f t="shared" si="1"/>
        <v>537.97089507851467</v>
      </c>
      <c r="N34" s="407">
        <v>317.99427890345646</v>
      </c>
      <c r="O34" s="452">
        <v>225.31695829524278</v>
      </c>
      <c r="P34" s="452">
        <v>475.61119350784509</v>
      </c>
      <c r="Q34" s="452">
        <f t="shared" si="2"/>
        <v>44.115493479292354</v>
      </c>
      <c r="R34" s="452">
        <f t="shared" si="3"/>
        <v>15.353721547843662</v>
      </c>
      <c r="S34" s="452">
        <f t="shared" si="4"/>
        <v>127.16925871799015</v>
      </c>
      <c r="T34" s="92" t="s">
        <v>878</v>
      </c>
      <c r="U34" s="379">
        <v>5982</v>
      </c>
      <c r="V34" s="334">
        <v>5982</v>
      </c>
      <c r="Y34" s="390"/>
      <c r="Z34" s="390"/>
    </row>
    <row r="35" spans="1:26" ht="13.15" customHeight="1">
      <c r="A35" s="450">
        <v>22</v>
      </c>
      <c r="B35" s="443" t="s">
        <v>813</v>
      </c>
      <c r="C35" s="379">
        <v>8089</v>
      </c>
      <c r="D35" s="334">
        <v>7951</v>
      </c>
      <c r="E35" s="452">
        <v>485.34</v>
      </c>
      <c r="F35" s="407">
        <v>323.56</v>
      </c>
      <c r="G35" s="452">
        <v>808.9</v>
      </c>
      <c r="H35" s="452">
        <v>52.271681208558505</v>
      </c>
      <c r="I35" s="407">
        <v>33.870209275952647</v>
      </c>
      <c r="J35" s="452">
        <f t="shared" si="0"/>
        <v>86.141890484511151</v>
      </c>
      <c r="K35" s="452">
        <v>429.02801792471388</v>
      </c>
      <c r="L35" s="407">
        <v>286.01821857967758</v>
      </c>
      <c r="M35" s="452">
        <f t="shared" si="1"/>
        <v>715.04623650439146</v>
      </c>
      <c r="N35" s="407">
        <v>422.66340882002379</v>
      </c>
      <c r="O35" s="452">
        <v>299.48096546397119</v>
      </c>
      <c r="P35" s="452">
        <v>632.14244894593469</v>
      </c>
      <c r="Q35" s="452">
        <f t="shared" si="2"/>
        <v>58.636290313248594</v>
      </c>
      <c r="R35" s="452">
        <f t="shared" si="3"/>
        <v>20.40746239165901</v>
      </c>
      <c r="S35" s="452">
        <f t="shared" si="4"/>
        <v>169.04567804296789</v>
      </c>
      <c r="T35" s="92" t="s">
        <v>878</v>
      </c>
      <c r="U35" s="379">
        <v>7951</v>
      </c>
      <c r="V35" s="334">
        <v>7951</v>
      </c>
      <c r="Y35" s="390"/>
      <c r="Z35" s="390"/>
    </row>
    <row r="36" spans="1:26" ht="13.15" customHeight="1">
      <c r="A36" s="450">
        <v>23</v>
      </c>
      <c r="B36" s="443" t="s">
        <v>814</v>
      </c>
      <c r="C36" s="379">
        <v>6824</v>
      </c>
      <c r="D36" s="334">
        <v>6707</v>
      </c>
      <c r="E36" s="452">
        <v>409.44</v>
      </c>
      <c r="F36" s="407">
        <v>272.95999999999998</v>
      </c>
      <c r="G36" s="452">
        <v>682.4</v>
      </c>
      <c r="H36" s="452">
        <v>44.093342455766802</v>
      </c>
      <c r="I36" s="407">
        <v>28.570933670458359</v>
      </c>
      <c r="J36" s="452">
        <f t="shared" si="0"/>
        <v>72.664276126225161</v>
      </c>
      <c r="K36" s="452">
        <v>361.9030205283683</v>
      </c>
      <c r="L36" s="407">
        <v>241.26829229202588</v>
      </c>
      <c r="M36" s="452">
        <f t="shared" si="1"/>
        <v>603.17131282039418</v>
      </c>
      <c r="N36" s="407">
        <v>356.53420738974972</v>
      </c>
      <c r="O36" s="452">
        <v>252.62468058946732</v>
      </c>
      <c r="P36" s="452">
        <v>533.28471648004188</v>
      </c>
      <c r="Q36" s="452">
        <f t="shared" si="2"/>
        <v>49.462155594385365</v>
      </c>
      <c r="R36" s="452">
        <f t="shared" si="3"/>
        <v>17.214545373016932</v>
      </c>
      <c r="S36" s="452">
        <f t="shared" si="4"/>
        <v>142.5508724665774</v>
      </c>
      <c r="T36" s="92" t="s">
        <v>878</v>
      </c>
      <c r="U36" s="379">
        <v>6707</v>
      </c>
      <c r="V36" s="334">
        <v>6707</v>
      </c>
      <c r="Y36" s="390"/>
      <c r="Z36" s="390"/>
    </row>
    <row r="37" spans="1:26" ht="13.15" customHeight="1">
      <c r="A37" s="450">
        <v>24</v>
      </c>
      <c r="B37" s="443" t="s">
        <v>815</v>
      </c>
      <c r="C37" s="379">
        <v>5766</v>
      </c>
      <c r="D37" s="334">
        <v>5667</v>
      </c>
      <c r="E37" s="452">
        <v>345.96</v>
      </c>
      <c r="F37" s="407">
        <v>230.64</v>
      </c>
      <c r="G37" s="452">
        <v>576.59999999999991</v>
      </c>
      <c r="H37" s="452">
        <v>37.256146070796255</v>
      </c>
      <c r="I37" s="407">
        <v>24.140671106379532</v>
      </c>
      <c r="J37" s="452">
        <f t="shared" si="0"/>
        <v>61.396817177175791</v>
      </c>
      <c r="K37" s="452">
        <v>305.7856593610054</v>
      </c>
      <c r="L37" s="407">
        <v>203.85677835379613</v>
      </c>
      <c r="M37" s="452">
        <f t="shared" si="1"/>
        <v>509.64243771480153</v>
      </c>
      <c r="N37" s="407">
        <v>301.2493444576877</v>
      </c>
      <c r="O37" s="452">
        <v>213.45222378120044</v>
      </c>
      <c r="P37" s="452">
        <v>450.60370387220416</v>
      </c>
      <c r="Q37" s="452">
        <f t="shared" si="2"/>
        <v>41.792460974113965</v>
      </c>
      <c r="R37" s="452">
        <f t="shared" si="3"/>
        <v>14.545225678975214</v>
      </c>
      <c r="S37" s="452">
        <f t="shared" si="4"/>
        <v>120.43555101977313</v>
      </c>
      <c r="T37" s="92" t="s">
        <v>878</v>
      </c>
      <c r="U37" s="379">
        <v>5667</v>
      </c>
      <c r="V37" s="334">
        <v>5667</v>
      </c>
      <c r="Y37" s="390"/>
      <c r="Z37" s="390"/>
    </row>
    <row r="38" spans="1:26">
      <c r="A38" s="450">
        <v>25</v>
      </c>
      <c r="B38" s="443" t="s">
        <v>816</v>
      </c>
      <c r="C38" s="379">
        <v>4422</v>
      </c>
      <c r="D38" s="334">
        <v>4346</v>
      </c>
      <c r="E38" s="452">
        <v>265.32</v>
      </c>
      <c r="F38" s="407">
        <v>176.88</v>
      </c>
      <c r="G38" s="452">
        <v>442.2</v>
      </c>
      <c r="H38" s="452">
        <v>28.571591816425009</v>
      </c>
      <c r="I38" s="407">
        <v>18.513385676429408</v>
      </c>
      <c r="J38" s="452">
        <f t="shared" si="0"/>
        <v>47.084977492854421</v>
      </c>
      <c r="K38" s="452">
        <v>234.50581887823</v>
      </c>
      <c r="L38" s="407">
        <v>156.33696113033315</v>
      </c>
      <c r="M38" s="452">
        <f t="shared" si="1"/>
        <v>390.84278000856318</v>
      </c>
      <c r="N38" s="407">
        <v>231.02693682955899</v>
      </c>
      <c r="O38" s="452">
        <v>163.69567046993066</v>
      </c>
      <c r="P38" s="452">
        <v>345.57224740251246</v>
      </c>
      <c r="Q38" s="452">
        <f t="shared" si="2"/>
        <v>32.050473865095995</v>
      </c>
      <c r="R38" s="452">
        <f t="shared" si="3"/>
        <v>11.154676336831898</v>
      </c>
      <c r="S38" s="452">
        <f t="shared" si="4"/>
        <v>92.355510098905143</v>
      </c>
      <c r="T38" s="92" t="s">
        <v>878</v>
      </c>
      <c r="U38" s="379">
        <v>4346</v>
      </c>
      <c r="V38" s="334">
        <v>4346</v>
      </c>
      <c r="Y38" s="390"/>
      <c r="Z38" s="390"/>
    </row>
    <row r="39" spans="1:26">
      <c r="A39" s="450">
        <v>26</v>
      </c>
      <c r="B39" s="443" t="s">
        <v>817</v>
      </c>
      <c r="C39" s="379">
        <v>4648</v>
      </c>
      <c r="D39" s="334">
        <v>4569</v>
      </c>
      <c r="E39" s="452">
        <v>278.88</v>
      </c>
      <c r="F39" s="407">
        <v>185.92</v>
      </c>
      <c r="G39" s="452">
        <v>464.79999999999995</v>
      </c>
      <c r="H39" s="452">
        <v>30.037644502817734</v>
      </c>
      <c r="I39" s="407">
        <v>19.46333620699631</v>
      </c>
      <c r="J39" s="452">
        <f t="shared" si="0"/>
        <v>49.500980709814044</v>
      </c>
      <c r="K39" s="452">
        <v>246.53867612853955</v>
      </c>
      <c r="L39" s="407">
        <v>164.35885306131897</v>
      </c>
      <c r="M39" s="452">
        <f t="shared" si="1"/>
        <v>410.89752918985852</v>
      </c>
      <c r="N39" s="407">
        <v>242.88128724672228</v>
      </c>
      <c r="O39" s="452">
        <v>172.09514918939561</v>
      </c>
      <c r="P39" s="452">
        <v>363.23378695768383</v>
      </c>
      <c r="Q39" s="452">
        <f t="shared" si="2"/>
        <v>33.695033384635025</v>
      </c>
      <c r="R39" s="452">
        <f t="shared" si="3"/>
        <v>11.727040078919657</v>
      </c>
      <c r="S39" s="452">
        <f t="shared" si="4"/>
        <v>97.164722941988714</v>
      </c>
      <c r="T39" s="92" t="s">
        <v>878</v>
      </c>
      <c r="U39" s="379">
        <v>4569</v>
      </c>
      <c r="V39" s="334">
        <v>4569</v>
      </c>
      <c r="Y39" s="390"/>
      <c r="Z39" s="390"/>
    </row>
    <row r="40" spans="1:26">
      <c r="A40" s="450">
        <v>27</v>
      </c>
      <c r="B40" s="443" t="s">
        <v>818</v>
      </c>
      <c r="C40" s="379">
        <v>5475</v>
      </c>
      <c r="D40" s="334">
        <v>5381</v>
      </c>
      <c r="E40" s="452">
        <v>328.5</v>
      </c>
      <c r="F40" s="407">
        <v>219</v>
      </c>
      <c r="G40" s="452">
        <v>547.5</v>
      </c>
      <c r="H40" s="452">
        <v>35.375917064929354</v>
      </c>
      <c r="I40" s="407">
        <v>22.922348901257855</v>
      </c>
      <c r="J40" s="452">
        <f t="shared" si="0"/>
        <v>58.298265966187209</v>
      </c>
      <c r="K40" s="452">
        <v>290.35338503998059</v>
      </c>
      <c r="L40" s="407">
        <v>193.56861202078295</v>
      </c>
      <c r="M40" s="452">
        <f t="shared" si="1"/>
        <v>483.92199706076354</v>
      </c>
      <c r="N40" s="407">
        <v>286.0460071513707</v>
      </c>
      <c r="O40" s="452">
        <v>202.67979815892704</v>
      </c>
      <c r="P40" s="452">
        <v>427.86251798479327</v>
      </c>
      <c r="Q40" s="452">
        <f t="shared" si="2"/>
        <v>39.683294953539246</v>
      </c>
      <c r="R40" s="452">
        <f t="shared" si="3"/>
        <v>13.811162763113771</v>
      </c>
      <c r="S40" s="452">
        <f t="shared" si="4"/>
        <v>114.35774504215749</v>
      </c>
      <c r="T40" s="92" t="s">
        <v>878</v>
      </c>
      <c r="U40" s="379">
        <v>5381</v>
      </c>
      <c r="V40" s="334">
        <v>5381</v>
      </c>
      <c r="Y40" s="390"/>
      <c r="Z40" s="390"/>
    </row>
    <row r="41" spans="1:26">
      <c r="A41" s="450">
        <v>28</v>
      </c>
      <c r="B41" s="443" t="s">
        <v>819</v>
      </c>
      <c r="C41" s="379">
        <v>4449</v>
      </c>
      <c r="D41" s="334">
        <v>4373</v>
      </c>
      <c r="E41" s="452">
        <v>266.94</v>
      </c>
      <c r="F41" s="407">
        <v>177.96</v>
      </c>
      <c r="G41" s="452">
        <v>444.9</v>
      </c>
      <c r="H41" s="452">
        <v>28.749095953342515</v>
      </c>
      <c r="I41" s="407">
        <v>18.628402108381454</v>
      </c>
      <c r="J41" s="452">
        <f t="shared" si="0"/>
        <v>47.377498061723969</v>
      </c>
      <c r="K41" s="452">
        <v>235.96271190853653</v>
      </c>
      <c r="L41" s="407">
        <v>157.30822158834488</v>
      </c>
      <c r="M41" s="452">
        <f t="shared" si="1"/>
        <v>393.27093349688141</v>
      </c>
      <c r="N41" s="407">
        <v>232.46221692491059</v>
      </c>
      <c r="O41" s="452">
        <v>164.71264771399146</v>
      </c>
      <c r="P41" s="452">
        <v>347.68225434051971</v>
      </c>
      <c r="Q41" s="452">
        <f t="shared" si="2"/>
        <v>32.249590936968445</v>
      </c>
      <c r="R41" s="452">
        <f t="shared" si="3"/>
        <v>11.223975982734885</v>
      </c>
      <c r="S41" s="452">
        <f t="shared" si="4"/>
        <v>92.966177218085647</v>
      </c>
      <c r="T41" s="92" t="s">
        <v>878</v>
      </c>
      <c r="U41" s="379">
        <v>4373</v>
      </c>
      <c r="V41" s="334">
        <v>4373</v>
      </c>
      <c r="Y41" s="390"/>
      <c r="Z41" s="390"/>
    </row>
    <row r="42" spans="1:26">
      <c r="A42" s="450">
        <v>29</v>
      </c>
      <c r="B42" s="443" t="s">
        <v>820</v>
      </c>
      <c r="C42" s="379">
        <v>4868</v>
      </c>
      <c r="D42" s="334">
        <v>4785</v>
      </c>
      <c r="E42" s="452">
        <v>292.08</v>
      </c>
      <c r="F42" s="407">
        <v>194.72</v>
      </c>
      <c r="G42" s="452">
        <v>486.79999999999995</v>
      </c>
      <c r="H42" s="452">
        <v>31.457677598157769</v>
      </c>
      <c r="I42" s="407">
        <v>20.383467662612681</v>
      </c>
      <c r="J42" s="452">
        <f t="shared" si="0"/>
        <v>51.841145260770446</v>
      </c>
      <c r="K42" s="452">
        <v>258.19382037099183</v>
      </c>
      <c r="L42" s="407">
        <v>172.12893672541281</v>
      </c>
      <c r="M42" s="452">
        <f t="shared" si="1"/>
        <v>430.32275709640464</v>
      </c>
      <c r="N42" s="407">
        <v>254.36352800953514</v>
      </c>
      <c r="O42" s="452">
        <v>180.23096714188179</v>
      </c>
      <c r="P42" s="452">
        <v>380.42643608218702</v>
      </c>
      <c r="Q42" s="452">
        <f t="shared" si="2"/>
        <v>35.287969959614458</v>
      </c>
      <c r="R42" s="452">
        <f t="shared" si="3"/>
        <v>12.281437246143696</v>
      </c>
      <c r="S42" s="452">
        <f t="shared" si="4"/>
        <v>101.73746627498804</v>
      </c>
      <c r="T42" s="92" t="s">
        <v>878</v>
      </c>
      <c r="U42" s="379">
        <v>4785</v>
      </c>
      <c r="V42" s="334">
        <v>4785</v>
      </c>
      <c r="Y42" s="390"/>
      <c r="Z42" s="390"/>
    </row>
    <row r="43" spans="1:26">
      <c r="A43" s="450">
        <v>30</v>
      </c>
      <c r="B43" s="443" t="s">
        <v>821</v>
      </c>
      <c r="C43" s="379">
        <v>3727</v>
      </c>
      <c r="D43" s="334">
        <v>3663</v>
      </c>
      <c r="E43" s="452">
        <v>223.62</v>
      </c>
      <c r="F43" s="407">
        <v>149.08000000000001</v>
      </c>
      <c r="G43" s="452">
        <v>372.70000000000005</v>
      </c>
      <c r="H43" s="452">
        <v>24.081394575141466</v>
      </c>
      <c r="I43" s="407">
        <v>15.603895934827639</v>
      </c>
      <c r="J43" s="452">
        <f t="shared" si="0"/>
        <v>39.685290509969107</v>
      </c>
      <c r="K43" s="452">
        <v>197.65182111158686</v>
      </c>
      <c r="L43" s="407">
        <v>131.76766880359187</v>
      </c>
      <c r="M43" s="452">
        <f t="shared" si="1"/>
        <v>329.4194899151787</v>
      </c>
      <c r="N43" s="407">
        <v>194.71966626936828</v>
      </c>
      <c r="O43" s="452">
        <v>137.96991277757849</v>
      </c>
      <c r="P43" s="452">
        <v>291.25910585010496</v>
      </c>
      <c r="Q43" s="452">
        <f t="shared" si="2"/>
        <v>27.013549417360053</v>
      </c>
      <c r="R43" s="452">
        <f t="shared" si="3"/>
        <v>9.4016519608410363</v>
      </c>
      <c r="S43" s="452">
        <f t="shared" si="4"/>
        <v>77.845674575042835</v>
      </c>
      <c r="T43" s="92" t="s">
        <v>878</v>
      </c>
      <c r="U43" s="379">
        <v>3663</v>
      </c>
      <c r="V43" s="334">
        <v>3663</v>
      </c>
      <c r="Y43" s="390"/>
      <c r="Z43" s="390"/>
    </row>
    <row r="44" spans="1:26">
      <c r="A44" s="450">
        <v>31</v>
      </c>
      <c r="B44" s="443" t="s">
        <v>822</v>
      </c>
      <c r="C44" s="379">
        <v>1457</v>
      </c>
      <c r="D44" s="334">
        <v>1432</v>
      </c>
      <c r="E44" s="452">
        <v>87.42</v>
      </c>
      <c r="F44" s="407">
        <v>58.28</v>
      </c>
      <c r="G44" s="452">
        <v>145.69999999999999</v>
      </c>
      <c r="H44" s="452">
        <v>9.4142934839209875</v>
      </c>
      <c r="I44" s="407">
        <v>6.1001307613085389</v>
      </c>
      <c r="J44" s="452">
        <f t="shared" si="0"/>
        <v>15.514424245229527</v>
      </c>
      <c r="K44" s="452">
        <v>77.269289607368918</v>
      </c>
      <c r="L44" s="407">
        <v>51.512776884177875</v>
      </c>
      <c r="M44" s="452">
        <f t="shared" si="1"/>
        <v>128.7820664915468</v>
      </c>
      <c r="N44" s="407">
        <v>76.123003575685345</v>
      </c>
      <c r="O44" s="407">
        <v>53.937459759075182</v>
      </c>
      <c r="P44" s="452">
        <v>113.86222624727742</v>
      </c>
      <c r="Q44" s="452">
        <f t="shared" si="2"/>
        <v>10.560579515604559</v>
      </c>
      <c r="R44" s="452">
        <f t="shared" si="3"/>
        <v>3.6754478864112343</v>
      </c>
      <c r="S44" s="452">
        <f t="shared" si="4"/>
        <v>30.434264489498901</v>
      </c>
      <c r="T44" s="92" t="s">
        <v>878</v>
      </c>
      <c r="U44" s="379">
        <v>1432</v>
      </c>
      <c r="V44" s="334">
        <v>1432</v>
      </c>
      <c r="Y44" s="390"/>
      <c r="Z44" s="390"/>
    </row>
    <row r="45" spans="1:26">
      <c r="A45" s="450">
        <v>32</v>
      </c>
      <c r="B45" s="443" t="s">
        <v>823</v>
      </c>
      <c r="C45" s="379">
        <v>1780</v>
      </c>
      <c r="D45" s="334">
        <v>1750</v>
      </c>
      <c r="E45" s="452">
        <v>106.8</v>
      </c>
      <c r="F45" s="407">
        <v>71.2</v>
      </c>
      <c r="G45" s="452">
        <v>178</v>
      </c>
      <c r="H45" s="452">
        <v>11.504897763171599</v>
      </c>
      <c r="I45" s="407">
        <v>7.4547687376326417</v>
      </c>
      <c r="J45" s="452">
        <f t="shared" si="0"/>
        <v>18.959666500804239</v>
      </c>
      <c r="K45" s="452">
        <v>94.428251964312594</v>
      </c>
      <c r="L45" s="407">
        <v>62.95206672298275</v>
      </c>
      <c r="M45" s="452">
        <f t="shared" si="1"/>
        <v>157.38031868729536</v>
      </c>
      <c r="N45" s="407">
        <v>93.027413587604286</v>
      </c>
      <c r="O45" s="452">
        <v>65.915191744679873</v>
      </c>
      <c r="P45" s="452">
        <v>139.10416109825243</v>
      </c>
      <c r="Q45" s="452">
        <f t="shared" si="2"/>
        <v>12.905736139879906</v>
      </c>
      <c r="R45" s="452">
        <f t="shared" si="3"/>
        <v>4.491643715935524</v>
      </c>
      <c r="S45" s="452">
        <f t="shared" si="4"/>
        <v>37.235824089847171</v>
      </c>
      <c r="T45" s="92" t="s">
        <v>878</v>
      </c>
      <c r="U45" s="379">
        <v>1750</v>
      </c>
      <c r="V45" s="334">
        <v>1750</v>
      </c>
      <c r="Y45" s="390"/>
      <c r="Z45" s="390"/>
    </row>
    <row r="46" spans="1:26">
      <c r="A46" s="438">
        <v>33</v>
      </c>
      <c r="B46" s="330" t="s">
        <v>824</v>
      </c>
      <c r="C46" s="379">
        <v>3689</v>
      </c>
      <c r="D46" s="379">
        <v>3626</v>
      </c>
      <c r="E46" s="407">
        <v>221.34</v>
      </c>
      <c r="F46" s="407">
        <v>147.56</v>
      </c>
      <c r="G46" s="452">
        <v>368.9</v>
      </c>
      <c r="H46" s="452">
        <v>23.83814816529155</v>
      </c>
      <c r="I46" s="407">
        <v>15.446280824374833</v>
      </c>
      <c r="J46" s="452">
        <f t="shared" si="0"/>
        <v>39.284428989666381</v>
      </c>
      <c r="K46" s="452">
        <v>195.65533807005568</v>
      </c>
      <c r="L46" s="407">
        <v>130.43668225002025</v>
      </c>
      <c r="M46" s="452">
        <f t="shared" si="1"/>
        <v>326.0920203200759</v>
      </c>
      <c r="N46" s="407">
        <v>192.7528009535161</v>
      </c>
      <c r="O46" s="452">
        <v>136.57627729497668</v>
      </c>
      <c r="P46" s="452">
        <v>288.28946645587257</v>
      </c>
      <c r="Q46" s="452">
        <f t="shared" si="2"/>
        <v>26.740685281831134</v>
      </c>
      <c r="R46" s="452">
        <f t="shared" si="3"/>
        <v>9.3066857794184159</v>
      </c>
      <c r="S46" s="452">
        <f t="shared" si="4"/>
        <v>77.086982853869699</v>
      </c>
      <c r="T46" s="92" t="s">
        <v>878</v>
      </c>
      <c r="U46" s="379">
        <v>3626</v>
      </c>
      <c r="V46" s="334">
        <v>3626</v>
      </c>
      <c r="Y46" s="390"/>
      <c r="Z46" s="390"/>
    </row>
    <row r="47" spans="1:26">
      <c r="A47" s="438">
        <v>34</v>
      </c>
      <c r="B47" s="330" t="s">
        <v>825</v>
      </c>
      <c r="C47" s="379">
        <v>2776</v>
      </c>
      <c r="D47" s="379">
        <v>2729</v>
      </c>
      <c r="E47" s="407">
        <v>166.56</v>
      </c>
      <c r="F47" s="407">
        <v>111.04</v>
      </c>
      <c r="G47" s="452">
        <v>277.60000000000002</v>
      </c>
      <c r="H47" s="452">
        <v>17.941066283254454</v>
      </c>
      <c r="I47" s="407">
        <v>11.625179362856846</v>
      </c>
      <c r="J47" s="452">
        <f t="shared" si="0"/>
        <v>29.566245646111298</v>
      </c>
      <c r="K47" s="452">
        <v>147.25411406320515</v>
      </c>
      <c r="L47" s="407">
        <v>98.169251478297099</v>
      </c>
      <c r="M47" s="452">
        <f t="shared" si="1"/>
        <v>245.42336554150225</v>
      </c>
      <c r="N47" s="407">
        <v>145.06960667461263</v>
      </c>
      <c r="O47" s="452">
        <v>102.79003329784648</v>
      </c>
      <c r="P47" s="452">
        <v>216.93997258918469</v>
      </c>
      <c r="Q47" s="452">
        <f t="shared" si="2"/>
        <v>20.125573671846979</v>
      </c>
      <c r="R47" s="452">
        <f t="shared" si="3"/>
        <v>7.0043975433074621</v>
      </c>
      <c r="S47" s="452">
        <f t="shared" si="4"/>
        <v>58.049638598428857</v>
      </c>
      <c r="T47" s="92" t="s">
        <v>878</v>
      </c>
      <c r="U47" s="379">
        <v>2729</v>
      </c>
      <c r="V47" s="334">
        <v>2729</v>
      </c>
      <c r="Y47" s="390"/>
      <c r="Z47" s="390"/>
    </row>
    <row r="48" spans="1:26">
      <c r="A48" s="438">
        <v>35</v>
      </c>
      <c r="B48" s="330" t="s">
        <v>826</v>
      </c>
      <c r="C48" s="379">
        <v>4178</v>
      </c>
      <c r="D48" s="379">
        <v>4107</v>
      </c>
      <c r="E48" s="407">
        <v>250.68</v>
      </c>
      <c r="F48" s="407">
        <v>167.12</v>
      </c>
      <c r="G48" s="452">
        <v>417.8</v>
      </c>
      <c r="H48" s="452">
        <v>27.000351493340432</v>
      </c>
      <c r="I48" s="407">
        <v>17.49527726026129</v>
      </c>
      <c r="J48" s="452">
        <f t="shared" si="0"/>
        <v>44.495628753601721</v>
      </c>
      <c r="K48" s="452">
        <v>221.60961760996105</v>
      </c>
      <c r="L48" s="407">
        <v>147.73950744645151</v>
      </c>
      <c r="M48" s="452">
        <f t="shared" si="1"/>
        <v>369.34912505641256</v>
      </c>
      <c r="N48" s="407">
        <v>218.32205005959472</v>
      </c>
      <c r="O48" s="452">
        <v>154.69353856880011</v>
      </c>
      <c r="P48" s="452">
        <v>326.50403655533637</v>
      </c>
      <c r="Q48" s="452">
        <f t="shared" si="2"/>
        <v>30.287919043706751</v>
      </c>
      <c r="R48" s="452">
        <f t="shared" si="3"/>
        <v>10.54124613791268</v>
      </c>
      <c r="S48" s="452">
        <f t="shared" si="4"/>
        <v>87.340717254677884</v>
      </c>
      <c r="T48" s="92" t="s">
        <v>878</v>
      </c>
      <c r="U48" s="379">
        <v>4107</v>
      </c>
      <c r="V48" s="334">
        <v>4107</v>
      </c>
      <c r="Y48" s="390"/>
      <c r="Z48" s="390"/>
    </row>
    <row r="49" spans="1:26" ht="15" customHeight="1">
      <c r="A49" s="438">
        <v>36</v>
      </c>
      <c r="B49" s="330" t="s">
        <v>827</v>
      </c>
      <c r="C49" s="379">
        <v>2987</v>
      </c>
      <c r="D49" s="379">
        <v>2936</v>
      </c>
      <c r="E49" s="407">
        <v>179.22</v>
      </c>
      <c r="F49" s="407">
        <v>119.48</v>
      </c>
      <c r="G49" s="452">
        <v>298.7</v>
      </c>
      <c r="H49" s="452">
        <v>19.30193133295532</v>
      </c>
      <c r="I49" s="407">
        <v>12.506972007822535</v>
      </c>
      <c r="J49" s="452">
        <f t="shared" si="0"/>
        <v>31.808903340777853</v>
      </c>
      <c r="K49" s="452">
        <v>158.42362729555529</v>
      </c>
      <c r="L49" s="407">
        <v>105.61558165638706</v>
      </c>
      <c r="M49" s="452">
        <f t="shared" si="1"/>
        <v>264.03920895194233</v>
      </c>
      <c r="N49" s="407">
        <v>156.07342073897496</v>
      </c>
      <c r="O49" s="452">
        <v>110.58685883564574</v>
      </c>
      <c r="P49" s="452">
        <v>233.42928606768538</v>
      </c>
      <c r="Q49" s="452">
        <f t="shared" si="2"/>
        <v>21.652137889535652</v>
      </c>
      <c r="R49" s="452">
        <f t="shared" si="3"/>
        <v>7.5356948285638623</v>
      </c>
      <c r="S49" s="452">
        <f t="shared" si="4"/>
        <v>62.41882622503482</v>
      </c>
      <c r="T49" s="92" t="s">
        <v>878</v>
      </c>
      <c r="U49" s="379">
        <v>2936</v>
      </c>
      <c r="V49" s="334">
        <v>2936</v>
      </c>
      <c r="Y49" s="390"/>
      <c r="Z49" s="390"/>
    </row>
    <row r="50" spans="1:26" ht="15" customHeight="1">
      <c r="A50" s="438">
        <v>37</v>
      </c>
      <c r="B50" s="330" t="s">
        <v>828</v>
      </c>
      <c r="C50" s="379">
        <v>4432</v>
      </c>
      <c r="D50" s="379">
        <v>4356</v>
      </c>
      <c r="E50" s="407">
        <v>265.92</v>
      </c>
      <c r="F50" s="407">
        <v>177.28</v>
      </c>
      <c r="G50" s="452">
        <v>443.20000000000005</v>
      </c>
      <c r="H50" s="452">
        <v>28.637334089357417</v>
      </c>
      <c r="I50" s="407">
        <v>18.555984354930164</v>
      </c>
      <c r="J50" s="452">
        <f t="shared" si="0"/>
        <v>47.193318444287584</v>
      </c>
      <c r="K50" s="452">
        <v>235.04540888945465</v>
      </c>
      <c r="L50" s="407">
        <v>156.69668722589304</v>
      </c>
      <c r="M50" s="452">
        <f t="shared" si="1"/>
        <v>391.74209611534769</v>
      </c>
      <c r="N50" s="407">
        <v>231.55852205005957</v>
      </c>
      <c r="O50" s="407">
        <v>164.0723287084717</v>
      </c>
      <c r="P50" s="452">
        <v>346.35373145362632</v>
      </c>
      <c r="Q50" s="452">
        <f t="shared" si="2"/>
        <v>32.124220928752521</v>
      </c>
      <c r="R50" s="452">
        <f t="shared" si="3"/>
        <v>11.180342872351503</v>
      </c>
      <c r="S50" s="452">
        <f t="shared" si="4"/>
        <v>92.581683106008938</v>
      </c>
      <c r="T50" s="92" t="s">
        <v>878</v>
      </c>
      <c r="U50" s="379">
        <v>4356</v>
      </c>
      <c r="V50" s="334">
        <v>4356</v>
      </c>
      <c r="Y50" s="390"/>
      <c r="Z50" s="390"/>
    </row>
    <row r="51" spans="1:26" ht="15" customHeight="1">
      <c r="A51" s="438">
        <v>38</v>
      </c>
      <c r="B51" s="330" t="s">
        <v>829</v>
      </c>
      <c r="C51" s="379">
        <v>3965</v>
      </c>
      <c r="D51" s="379">
        <v>3897</v>
      </c>
      <c r="E51" s="407">
        <v>237.9</v>
      </c>
      <c r="F51" s="407">
        <v>158.6</v>
      </c>
      <c r="G51" s="452">
        <v>396.5</v>
      </c>
      <c r="H51" s="452">
        <v>25.619763761759838</v>
      </c>
      <c r="I51" s="407">
        <v>16.600705011745376</v>
      </c>
      <c r="J51" s="452">
        <f t="shared" si="0"/>
        <v>42.220468773505218</v>
      </c>
      <c r="K51" s="452">
        <v>210.27822737424353</v>
      </c>
      <c r="L51" s="407">
        <v>140.18525943969357</v>
      </c>
      <c r="M51" s="452">
        <f t="shared" si="1"/>
        <v>350.4634868139371</v>
      </c>
      <c r="N51" s="407">
        <v>207.15876042908224</v>
      </c>
      <c r="O51" s="452">
        <v>146.78371555943852</v>
      </c>
      <c r="P51" s="452">
        <v>309.85842626661287</v>
      </c>
      <c r="Q51" s="452">
        <f t="shared" si="2"/>
        <v>28.73923070692112</v>
      </c>
      <c r="R51" s="452">
        <f t="shared" si="3"/>
        <v>10.002248892000409</v>
      </c>
      <c r="S51" s="452">
        <f t="shared" si="4"/>
        <v>82.825529320829446</v>
      </c>
      <c r="T51" s="92" t="s">
        <v>878</v>
      </c>
      <c r="U51" s="379">
        <v>3897</v>
      </c>
      <c r="V51" s="334">
        <v>3897</v>
      </c>
      <c r="Y51" s="390"/>
      <c r="Z51" s="390"/>
    </row>
    <row r="52" spans="1:26" ht="15" customHeight="1">
      <c r="A52" s="635" t="s">
        <v>14</v>
      </c>
      <c r="B52" s="635"/>
      <c r="C52" s="349">
        <f t="shared" ref="C52:L52" si="5">SUM(C14:C51)</f>
        <v>175843</v>
      </c>
      <c r="D52" s="349">
        <f t="shared" si="5"/>
        <v>172834</v>
      </c>
      <c r="E52" s="384">
        <f t="shared" si="5"/>
        <v>10550.579999999998</v>
      </c>
      <c r="F52" s="384">
        <f t="shared" si="5"/>
        <v>7033.72</v>
      </c>
      <c r="G52" s="453">
        <f t="shared" si="5"/>
        <v>17584.300000000003</v>
      </c>
      <c r="H52" s="384">
        <f t="shared" si="5"/>
        <v>1136.25</v>
      </c>
      <c r="I52" s="384">
        <f t="shared" si="5"/>
        <v>736.25000000000023</v>
      </c>
      <c r="J52" s="453">
        <f t="shared" si="5"/>
        <v>1872.4999999999998</v>
      </c>
      <c r="K52" s="453">
        <f t="shared" si="5"/>
        <v>9325.9500000000007</v>
      </c>
      <c r="L52" s="384">
        <f t="shared" si="5"/>
        <v>6217.2899999999991</v>
      </c>
      <c r="M52" s="452">
        <f t="shared" si="1"/>
        <v>15543.24</v>
      </c>
      <c r="N52" s="384">
        <f>SUM(N14:N51)</f>
        <v>9187.5999999999985</v>
      </c>
      <c r="O52" s="384">
        <f>SUM(O14:O51)</f>
        <v>6509.9349999999995</v>
      </c>
      <c r="P52" s="453">
        <f>SUM(P14:P51)</f>
        <v>13741.850000000006</v>
      </c>
      <c r="Q52" s="453">
        <f t="shared" si="2"/>
        <v>1274.6000000000022</v>
      </c>
      <c r="R52" s="453">
        <f t="shared" si="3"/>
        <v>443.60499999999956</v>
      </c>
      <c r="S52" s="453">
        <f t="shared" si="4"/>
        <v>3673.8899999999921</v>
      </c>
      <c r="T52" s="322" t="s">
        <v>878</v>
      </c>
      <c r="U52" s="339">
        <f>SUM(U14:U51)</f>
        <v>172834</v>
      </c>
      <c r="V52" s="385">
        <f>SUM(V14:V51)</f>
        <v>172834</v>
      </c>
      <c r="Y52" s="390"/>
      <c r="Z52" s="390"/>
    </row>
    <row r="53" spans="1:26" ht="15" customHeight="1">
      <c r="A53" s="10"/>
      <c r="B53" s="10"/>
      <c r="C53" s="386"/>
      <c r="D53" s="11"/>
      <c r="E53" s="11"/>
      <c r="F53" s="11"/>
      <c r="G53" s="11"/>
      <c r="H53" s="11"/>
      <c r="I53" s="11"/>
      <c r="J53" s="387"/>
      <c r="K53" s="454"/>
      <c r="L53" s="557"/>
      <c r="M53" s="388"/>
      <c r="N53" s="11"/>
      <c r="O53" s="11"/>
      <c r="P53" s="388"/>
      <c r="Q53" s="387"/>
      <c r="R53" s="389"/>
      <c r="S53" s="11"/>
      <c r="T53" s="11"/>
      <c r="U53" s="11"/>
      <c r="V53" s="11"/>
      <c r="W53" s="11"/>
    </row>
    <row r="54" spans="1:26">
      <c r="A54" s="11"/>
      <c r="B54" s="11"/>
      <c r="C54" s="386"/>
      <c r="D54" s="26"/>
      <c r="E54" s="11"/>
      <c r="F54" s="11"/>
      <c r="G54" s="11"/>
      <c r="H54" s="454"/>
      <c r="I54" s="11"/>
      <c r="J54" s="11"/>
      <c r="K54" s="11"/>
      <c r="L54" s="11"/>
      <c r="M54" s="11"/>
      <c r="N54" s="11"/>
      <c r="O54" s="11"/>
      <c r="P54" s="11"/>
      <c r="Q54" s="11"/>
      <c r="R54" s="11"/>
      <c r="S54" s="11"/>
      <c r="T54" s="11"/>
      <c r="U54" s="11"/>
      <c r="V54" s="11"/>
      <c r="W54" s="11"/>
    </row>
    <row r="55" spans="1:26">
      <c r="A55" s="11"/>
      <c r="B55" s="11"/>
      <c r="C55" s="11"/>
      <c r="D55" s="11"/>
      <c r="E55" s="11"/>
      <c r="F55" s="405"/>
      <c r="G55" s="11"/>
      <c r="H55" s="11"/>
      <c r="I55" s="11"/>
      <c r="J55" s="11"/>
      <c r="K55" s="11"/>
      <c r="L55" s="11"/>
      <c r="M55" s="11"/>
      <c r="N55" s="11"/>
      <c r="O55" s="11"/>
      <c r="P55" s="11"/>
      <c r="Q55" s="11"/>
      <c r="R55" s="11"/>
      <c r="S55" s="11"/>
      <c r="T55" s="11"/>
      <c r="U55" s="11"/>
      <c r="V55" s="11"/>
      <c r="W55" s="11"/>
    </row>
    <row r="56" spans="1:26">
      <c r="G56" s="390"/>
      <c r="J56" s="390"/>
      <c r="K56" s="390"/>
    </row>
    <row r="57" spans="1:26" ht="12.75" customHeight="1">
      <c r="H57" s="390"/>
      <c r="P57" s="641" t="s">
        <v>1027</v>
      </c>
      <c r="Q57" s="641"/>
      <c r="R57" s="641"/>
    </row>
    <row r="58" spans="1:26" ht="12.75" customHeight="1">
      <c r="H58" s="601"/>
      <c r="I58" s="601"/>
      <c r="P58" s="641"/>
      <c r="Q58" s="641"/>
      <c r="R58" s="641"/>
    </row>
    <row r="59" spans="1:26" ht="12.75" customHeight="1">
      <c r="I59" s="601"/>
      <c r="P59" s="641"/>
      <c r="Q59" s="641"/>
      <c r="R59" s="641"/>
    </row>
    <row r="60" spans="1:26" ht="12.75" customHeight="1">
      <c r="D60" s="309"/>
      <c r="E60" s="455"/>
      <c r="I60" s="601"/>
      <c r="J60" s="390"/>
      <c r="K60" s="390"/>
      <c r="L60" s="390"/>
      <c r="P60" s="641"/>
      <c r="Q60" s="641"/>
      <c r="R60" s="641"/>
    </row>
    <row r="61" spans="1:26">
      <c r="H61" s="390"/>
    </row>
    <row r="62" spans="1:26">
      <c r="E62" s="455"/>
    </row>
    <row r="63" spans="1:26">
      <c r="G63" s="390"/>
    </row>
  </sheetData>
  <mergeCells count="22">
    <mergeCell ref="P10:V10"/>
    <mergeCell ref="Q1:S1"/>
    <mergeCell ref="A3:Q3"/>
    <mergeCell ref="A5:Q5"/>
    <mergeCell ref="A8:S8"/>
    <mergeCell ref="P9:S9"/>
    <mergeCell ref="A52:B52"/>
    <mergeCell ref="P57:R60"/>
    <mergeCell ref="A9:B9"/>
    <mergeCell ref="A4:V4"/>
    <mergeCell ref="V11:V12"/>
    <mergeCell ref="C11:C12"/>
    <mergeCell ref="B11:B12"/>
    <mergeCell ref="N11:P11"/>
    <mergeCell ref="A11:A12"/>
    <mergeCell ref="U11:U12"/>
    <mergeCell ref="T11:T12"/>
    <mergeCell ref="K11:M11"/>
    <mergeCell ref="D11:D12"/>
    <mergeCell ref="H11:J11"/>
    <mergeCell ref="Q11:S11"/>
    <mergeCell ref="E11:G11"/>
  </mergeCells>
  <printOptions horizontalCentered="1"/>
  <pageMargins left="0.70866141732283472" right="0.70866141732283472" top="0.23622047244094491" bottom="0" header="0.31496062992125984" footer="0.31496062992125984"/>
  <pageSetup paperSize="9" scale="59"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V60"/>
  <sheetViews>
    <sheetView topLeftCell="A37" zoomScaleSheetLayoutView="70" workbookViewId="0">
      <selection activeCell="I55" sqref="I55:K58"/>
    </sheetView>
  </sheetViews>
  <sheetFormatPr defaultRowHeight="12.75"/>
  <cols>
    <col min="1" max="1" width="6.85546875" customWidth="1"/>
    <col min="2" max="2" width="13.28515625" customWidth="1"/>
    <col min="3" max="3" width="11.140625" customWidth="1"/>
    <col min="4" max="4" width="9.5703125" customWidth="1"/>
    <col min="5" max="5" width="11" customWidth="1"/>
    <col min="6" max="6" width="8.85546875" customWidth="1"/>
    <col min="7" max="7" width="10" customWidth="1"/>
    <col min="8" max="10" width="9.28515625" bestFit="1" customWidth="1"/>
    <col min="11" max="12" width="9.7109375" bestFit="1" customWidth="1"/>
    <col min="13" max="13" width="10.28515625" customWidth="1"/>
    <col min="14" max="16" width="9.7109375" bestFit="1" customWidth="1"/>
    <col min="17" max="19" width="9.28515625" bestFit="1" customWidth="1"/>
    <col min="20" max="20" width="10.42578125" customWidth="1"/>
    <col min="21" max="21" width="11.140625" customWidth="1"/>
    <col min="22" max="22" width="11.85546875" customWidth="1"/>
  </cols>
  <sheetData>
    <row r="1" spans="1:22" ht="15">
      <c r="Q1" s="774" t="s">
        <v>203</v>
      </c>
      <c r="R1" s="774"/>
      <c r="S1" s="774"/>
    </row>
    <row r="3" spans="1:22" ht="15">
      <c r="A3" s="732" t="s">
        <v>0</v>
      </c>
      <c r="B3" s="732"/>
      <c r="C3" s="732"/>
      <c r="D3" s="732"/>
      <c r="E3" s="732"/>
      <c r="F3" s="732"/>
      <c r="G3" s="732"/>
      <c r="H3" s="732"/>
      <c r="I3" s="732"/>
      <c r="J3" s="732"/>
      <c r="K3" s="732"/>
      <c r="L3" s="732"/>
      <c r="M3" s="732"/>
      <c r="N3" s="732"/>
      <c r="O3" s="732"/>
      <c r="P3" s="732"/>
      <c r="Q3" s="732"/>
    </row>
    <row r="4" spans="1:22" ht="20.25">
      <c r="A4" s="707" t="s">
        <v>652</v>
      </c>
      <c r="B4" s="707"/>
      <c r="C4" s="707"/>
      <c r="D4" s="707"/>
      <c r="E4" s="707"/>
      <c r="F4" s="707"/>
      <c r="G4" s="707"/>
      <c r="H4" s="707"/>
      <c r="I4" s="707"/>
      <c r="J4" s="707"/>
      <c r="K4" s="707"/>
      <c r="L4" s="707"/>
      <c r="M4" s="707"/>
      <c r="N4" s="707"/>
      <c r="O4" s="707"/>
      <c r="P4" s="707"/>
      <c r="Q4" s="36"/>
    </row>
    <row r="5" spans="1:22" ht="15.75">
      <c r="A5" s="775"/>
      <c r="B5" s="775"/>
      <c r="C5" s="775"/>
      <c r="D5" s="775"/>
      <c r="E5" s="775"/>
      <c r="F5" s="775"/>
      <c r="G5" s="775"/>
      <c r="H5" s="775"/>
      <c r="I5" s="775"/>
      <c r="J5" s="775"/>
      <c r="K5" s="775"/>
      <c r="L5" s="775"/>
      <c r="M5" s="775"/>
      <c r="N5" s="775"/>
      <c r="O5" s="775"/>
      <c r="P5" s="775"/>
      <c r="Q5" s="775"/>
    </row>
    <row r="6" spans="1:22">
      <c r="A6" s="29"/>
      <c r="B6" s="29"/>
      <c r="C6" s="139"/>
      <c r="D6" s="29"/>
      <c r="E6" s="29"/>
      <c r="F6" s="29"/>
      <c r="G6" s="29"/>
      <c r="H6" s="29"/>
      <c r="I6" s="29"/>
      <c r="J6" s="29"/>
      <c r="K6" s="29"/>
      <c r="L6" s="29"/>
      <c r="M6" s="29"/>
      <c r="N6" s="29"/>
      <c r="O6" s="29"/>
      <c r="P6" s="29"/>
      <c r="Q6" s="29"/>
      <c r="U6" s="29"/>
    </row>
    <row r="8" spans="1:22" ht="15.75">
      <c r="A8" s="669" t="s">
        <v>445</v>
      </c>
      <c r="B8" s="669"/>
      <c r="C8" s="669"/>
      <c r="D8" s="669"/>
      <c r="E8" s="669"/>
      <c r="F8" s="669"/>
      <c r="G8" s="669"/>
      <c r="H8" s="669"/>
      <c r="I8" s="669"/>
      <c r="J8" s="669"/>
      <c r="K8" s="669"/>
      <c r="L8" s="669"/>
      <c r="M8" s="669"/>
      <c r="N8" s="669"/>
      <c r="O8" s="669"/>
      <c r="P8" s="669"/>
      <c r="Q8" s="669"/>
      <c r="R8" s="669"/>
      <c r="S8" s="669"/>
      <c r="T8" s="669"/>
      <c r="U8" s="669"/>
      <c r="V8" s="669"/>
    </row>
    <row r="9" spans="1:22" ht="15.75">
      <c r="A9" s="732" t="s">
        <v>831</v>
      </c>
      <c r="B9" s="732"/>
      <c r="C9" s="303"/>
      <c r="D9" s="303"/>
      <c r="E9" s="303"/>
      <c r="F9" s="303"/>
      <c r="G9" s="303"/>
      <c r="H9" s="303"/>
      <c r="I9" s="303"/>
      <c r="J9" s="303"/>
      <c r="K9" s="303"/>
      <c r="L9" s="303"/>
      <c r="M9" s="303"/>
      <c r="N9" s="303"/>
      <c r="O9" s="303"/>
      <c r="P9" s="776" t="s">
        <v>222</v>
      </c>
      <c r="Q9" s="776"/>
      <c r="R9" s="776"/>
      <c r="S9" s="776"/>
      <c r="U9" s="303"/>
    </row>
    <row r="10" spans="1:22" ht="28.5" customHeight="1">
      <c r="O10" s="725" t="s">
        <v>1013</v>
      </c>
      <c r="P10" s="725"/>
      <c r="Q10" s="725"/>
      <c r="R10" s="725"/>
      <c r="S10" s="725"/>
      <c r="T10" s="725"/>
      <c r="U10" s="725"/>
      <c r="V10" s="725"/>
    </row>
    <row r="11" spans="1:22" ht="69" customHeight="1">
      <c r="A11" s="769" t="s">
        <v>18</v>
      </c>
      <c r="B11" s="729" t="s">
        <v>201</v>
      </c>
      <c r="C11" s="729" t="s">
        <v>379</v>
      </c>
      <c r="D11" s="729" t="s">
        <v>488</v>
      </c>
      <c r="E11" s="659" t="s">
        <v>671</v>
      </c>
      <c r="F11" s="659"/>
      <c r="G11" s="659"/>
      <c r="H11" s="739" t="s">
        <v>670</v>
      </c>
      <c r="I11" s="740"/>
      <c r="J11" s="741"/>
      <c r="K11" s="778" t="s">
        <v>381</v>
      </c>
      <c r="L11" s="779"/>
      <c r="M11" s="780"/>
      <c r="N11" s="735" t="s">
        <v>152</v>
      </c>
      <c r="O11" s="777"/>
      <c r="P11" s="736"/>
      <c r="Q11" s="738" t="s">
        <v>1022</v>
      </c>
      <c r="R11" s="738"/>
      <c r="S11" s="738"/>
      <c r="T11" s="729" t="s">
        <v>251</v>
      </c>
      <c r="U11" s="729" t="s">
        <v>434</v>
      </c>
      <c r="V11" s="729" t="s">
        <v>382</v>
      </c>
    </row>
    <row r="12" spans="1:22" ht="47.45" customHeight="1">
      <c r="A12" s="770"/>
      <c r="B12" s="730"/>
      <c r="C12" s="730"/>
      <c r="D12" s="730"/>
      <c r="E12" s="300" t="s">
        <v>173</v>
      </c>
      <c r="F12" s="300" t="s">
        <v>202</v>
      </c>
      <c r="G12" s="300" t="s">
        <v>14</v>
      </c>
      <c r="H12" s="300" t="s">
        <v>173</v>
      </c>
      <c r="I12" s="300" t="s">
        <v>202</v>
      </c>
      <c r="J12" s="300" t="s">
        <v>14</v>
      </c>
      <c r="K12" s="300" t="s">
        <v>173</v>
      </c>
      <c r="L12" s="300" t="s">
        <v>202</v>
      </c>
      <c r="M12" s="300" t="s">
        <v>14</v>
      </c>
      <c r="N12" s="300" t="s">
        <v>173</v>
      </c>
      <c r="O12" s="300" t="s">
        <v>202</v>
      </c>
      <c r="P12" s="300" t="s">
        <v>14</v>
      </c>
      <c r="Q12" s="300" t="s">
        <v>233</v>
      </c>
      <c r="R12" s="300" t="s">
        <v>213</v>
      </c>
      <c r="S12" s="300" t="s">
        <v>214</v>
      </c>
      <c r="T12" s="730"/>
      <c r="U12" s="730"/>
      <c r="V12" s="730"/>
    </row>
    <row r="13" spans="1:22">
      <c r="A13" s="137">
        <v>1</v>
      </c>
      <c r="B13" s="92">
        <v>2</v>
      </c>
      <c r="C13" s="7">
        <v>3</v>
      </c>
      <c r="D13" s="92">
        <v>4</v>
      </c>
      <c r="E13" s="92">
        <v>5</v>
      </c>
      <c r="F13" s="7">
        <v>6</v>
      </c>
      <c r="G13" s="92">
        <v>7</v>
      </c>
      <c r="H13" s="92">
        <v>8</v>
      </c>
      <c r="I13" s="7">
        <v>9</v>
      </c>
      <c r="J13" s="92">
        <v>10</v>
      </c>
      <c r="K13" s="92">
        <v>11</v>
      </c>
      <c r="L13" s="7">
        <v>12</v>
      </c>
      <c r="M13" s="92">
        <v>13</v>
      </c>
      <c r="N13" s="92">
        <v>14</v>
      </c>
      <c r="O13" s="7">
        <v>15</v>
      </c>
      <c r="P13" s="92">
        <v>16</v>
      </c>
      <c r="Q13" s="92">
        <v>17</v>
      </c>
      <c r="R13" s="7">
        <v>18</v>
      </c>
      <c r="S13" s="92">
        <v>19</v>
      </c>
      <c r="T13" s="92">
        <v>20</v>
      </c>
      <c r="U13" s="7">
        <v>21</v>
      </c>
      <c r="V13" s="92">
        <v>22</v>
      </c>
    </row>
    <row r="14" spans="1:22">
      <c r="A14" s="450">
        <v>1</v>
      </c>
      <c r="B14" s="443" t="s">
        <v>792</v>
      </c>
      <c r="C14" s="379">
        <v>2908</v>
      </c>
      <c r="D14" s="334">
        <v>2760</v>
      </c>
      <c r="E14" s="452">
        <v>174.48</v>
      </c>
      <c r="F14" s="407">
        <v>116.32</v>
      </c>
      <c r="G14" s="452">
        <v>290.79999999999995</v>
      </c>
      <c r="H14" s="452">
        <v>23.958429266960909</v>
      </c>
      <c r="I14" s="407">
        <v>16.862410702097645</v>
      </c>
      <c r="J14" s="452">
        <f>SUM(H14:I14)</f>
        <v>40.820839969058554</v>
      </c>
      <c r="K14" s="452">
        <v>154.23783045911631</v>
      </c>
      <c r="L14" s="407">
        <v>102.82519097480858</v>
      </c>
      <c r="M14" s="452">
        <f>SUM(K14:L14)</f>
        <v>257.06302143392486</v>
      </c>
      <c r="N14" s="407">
        <v>168.97072393866316</v>
      </c>
      <c r="O14" s="452">
        <v>113.30500978295491</v>
      </c>
      <c r="P14" s="452">
        <f>SUM(N14:O14)</f>
        <v>282.27573372161805</v>
      </c>
      <c r="Q14" s="452">
        <f>H14+K14-N14</f>
        <v>9.22553578741406</v>
      </c>
      <c r="R14" s="452">
        <f>I14+L14-O14</f>
        <v>6.3825918939513144</v>
      </c>
      <c r="S14" s="452">
        <f>J14+M14-P14</f>
        <v>15.608127681365374</v>
      </c>
      <c r="T14" s="92" t="s">
        <v>878</v>
      </c>
      <c r="U14" s="379">
        <v>2760</v>
      </c>
      <c r="V14" s="334">
        <v>2760</v>
      </c>
    </row>
    <row r="15" spans="1:22" ht="16.5" customHeight="1">
      <c r="A15" s="450">
        <v>2</v>
      </c>
      <c r="B15" s="443" t="s">
        <v>793</v>
      </c>
      <c r="C15" s="379">
        <v>1804</v>
      </c>
      <c r="D15" s="334">
        <v>1712</v>
      </c>
      <c r="E15" s="452">
        <v>108.24</v>
      </c>
      <c r="F15" s="407">
        <v>72.16</v>
      </c>
      <c r="G15" s="452">
        <v>180.39999999999998</v>
      </c>
      <c r="H15" s="452">
        <v>14.861170617767057</v>
      </c>
      <c r="I15" s="407">
        <v>10.45958229057651</v>
      </c>
      <c r="J15" s="452">
        <f t="shared" ref="J15:J52" si="0">SUM(H15:I15)</f>
        <v>25.320752908343565</v>
      </c>
      <c r="K15" s="452">
        <v>95.672161502176479</v>
      </c>
      <c r="L15" s="407">
        <v>63.781422807562429</v>
      </c>
      <c r="M15" s="452">
        <f t="shared" ref="M15:M52" si="1">SUM(K15:L15)</f>
        <v>159.45358430973891</v>
      </c>
      <c r="N15" s="407">
        <v>104.81082586340264</v>
      </c>
      <c r="O15" s="452">
        <v>70.281948097253192</v>
      </c>
      <c r="P15" s="452">
        <f t="shared" ref="P15:P52" si="2">SUM(N15:O15)</f>
        <v>175.09277396065585</v>
      </c>
      <c r="Q15" s="452">
        <f t="shared" ref="Q15:Q52" si="3">H15+K15-N15</f>
        <v>5.7225062565408962</v>
      </c>
      <c r="R15" s="452">
        <f t="shared" ref="R15:R52" si="4">I15+L15-O15</f>
        <v>3.9590570008857497</v>
      </c>
      <c r="S15" s="452">
        <f t="shared" ref="S15:S52" si="5">J15+M15-P15</f>
        <v>9.6815632574266317</v>
      </c>
      <c r="T15" s="92" t="s">
        <v>878</v>
      </c>
      <c r="U15" s="379">
        <v>1712</v>
      </c>
      <c r="V15" s="334">
        <v>1712</v>
      </c>
    </row>
    <row r="16" spans="1:22">
      <c r="A16" s="450">
        <v>3</v>
      </c>
      <c r="B16" s="443" t="s">
        <v>794</v>
      </c>
      <c r="C16" s="379">
        <v>1686</v>
      </c>
      <c r="D16" s="334">
        <v>1600</v>
      </c>
      <c r="E16" s="452">
        <v>101.16</v>
      </c>
      <c r="F16" s="407">
        <v>67.44</v>
      </c>
      <c r="G16" s="452">
        <v>168.6</v>
      </c>
      <c r="H16" s="452">
        <v>13.888944502586035</v>
      </c>
      <c r="I16" s="407">
        <v>9.7753105519406631</v>
      </c>
      <c r="J16" s="452">
        <f t="shared" si="0"/>
        <v>23.664255054526699</v>
      </c>
      <c r="K16" s="452">
        <v>89.41323504876307</v>
      </c>
      <c r="L16" s="407">
        <v>59.608806362207879</v>
      </c>
      <c r="M16" s="452">
        <f t="shared" si="1"/>
        <v>149.02204141097096</v>
      </c>
      <c r="N16" s="407">
        <v>97.954042862993134</v>
      </c>
      <c r="O16" s="452">
        <v>65.684063642292699</v>
      </c>
      <c r="P16" s="452">
        <f t="shared" si="2"/>
        <v>163.63810650528583</v>
      </c>
      <c r="Q16" s="452">
        <f t="shared" si="3"/>
        <v>5.3481366883559645</v>
      </c>
      <c r="R16" s="452">
        <f t="shared" si="4"/>
        <v>3.7000532718558361</v>
      </c>
      <c r="S16" s="452">
        <f t="shared" si="5"/>
        <v>9.048189960211829</v>
      </c>
      <c r="T16" s="92" t="s">
        <v>878</v>
      </c>
      <c r="U16" s="379">
        <v>1600</v>
      </c>
      <c r="V16" s="334">
        <v>1600</v>
      </c>
    </row>
    <row r="17" spans="1:22">
      <c r="A17" s="450">
        <v>4</v>
      </c>
      <c r="B17" s="443" t="s">
        <v>795</v>
      </c>
      <c r="C17" s="379">
        <v>1170</v>
      </c>
      <c r="D17" s="334">
        <v>1110</v>
      </c>
      <c r="E17" s="452">
        <v>70.2</v>
      </c>
      <c r="F17" s="407">
        <v>46.8</v>
      </c>
      <c r="G17" s="452">
        <v>117</v>
      </c>
      <c r="H17" s="452">
        <v>9.6354552486690626</v>
      </c>
      <c r="I17" s="407">
        <v>6.7816216954088349</v>
      </c>
      <c r="J17" s="452">
        <f t="shared" si="0"/>
        <v>16.417076944077898</v>
      </c>
      <c r="K17" s="452">
        <v>62.030431815079382</v>
      </c>
      <c r="L17" s="407">
        <v>41.353609413781712</v>
      </c>
      <c r="M17" s="452">
        <f t="shared" si="1"/>
        <v>103.38404122886109</v>
      </c>
      <c r="N17" s="407">
        <v>67.955617236201476</v>
      </c>
      <c r="O17" s="452">
        <v>45.568319151840562</v>
      </c>
      <c r="P17" s="452">
        <f t="shared" si="2"/>
        <v>113.52393638804205</v>
      </c>
      <c r="Q17" s="452">
        <f t="shared" si="3"/>
        <v>3.7102698275469663</v>
      </c>
      <c r="R17" s="452">
        <f t="shared" si="4"/>
        <v>2.566911957349987</v>
      </c>
      <c r="S17" s="452">
        <f t="shared" si="5"/>
        <v>6.2771817848969533</v>
      </c>
      <c r="T17" s="92" t="s">
        <v>878</v>
      </c>
      <c r="U17" s="379">
        <v>1110</v>
      </c>
      <c r="V17" s="334">
        <v>1110</v>
      </c>
    </row>
    <row r="18" spans="1:22">
      <c r="A18" s="450">
        <v>5</v>
      </c>
      <c r="B18" s="443" t="s">
        <v>796</v>
      </c>
      <c r="C18" s="379">
        <v>2000</v>
      </c>
      <c r="D18" s="334">
        <v>1898</v>
      </c>
      <c r="E18" s="452">
        <v>120</v>
      </c>
      <c r="F18" s="407">
        <v>80</v>
      </c>
      <c r="G18" s="452">
        <v>200</v>
      </c>
      <c r="H18" s="452">
        <v>16.475760416192685</v>
      </c>
      <c r="I18" s="407">
        <v>11.595962142239612</v>
      </c>
      <c r="J18" s="452">
        <f t="shared" si="0"/>
        <v>28.071722558432299</v>
      </c>
      <c r="K18" s="452">
        <v>106.06645007659519</v>
      </c>
      <c r="L18" s="407">
        <v>70.710946547169101</v>
      </c>
      <c r="M18" s="452">
        <f t="shared" si="1"/>
        <v>176.77739662376428</v>
      </c>
      <c r="N18" s="407">
        <v>116.1979833462256</v>
      </c>
      <c r="O18" s="452">
        <v>77.917720495669712</v>
      </c>
      <c r="P18" s="452">
        <f t="shared" si="2"/>
        <v>194.11570384189531</v>
      </c>
      <c r="Q18" s="452">
        <f t="shared" si="3"/>
        <v>6.3442271465622753</v>
      </c>
      <c r="R18" s="452">
        <f t="shared" si="4"/>
        <v>4.3891881937390025</v>
      </c>
      <c r="S18" s="452">
        <f t="shared" si="5"/>
        <v>10.733415340301264</v>
      </c>
      <c r="T18" s="92" t="s">
        <v>878</v>
      </c>
      <c r="U18" s="379">
        <v>1898</v>
      </c>
      <c r="V18" s="334">
        <v>1898</v>
      </c>
    </row>
    <row r="19" spans="1:22">
      <c r="A19" s="450">
        <v>6</v>
      </c>
      <c r="B19" s="443" t="s">
        <v>797</v>
      </c>
      <c r="C19" s="379">
        <v>1243</v>
      </c>
      <c r="D19" s="334">
        <v>1180</v>
      </c>
      <c r="E19" s="452">
        <v>74.58</v>
      </c>
      <c r="F19" s="407">
        <v>49.72</v>
      </c>
      <c r="G19" s="452">
        <v>124.3</v>
      </c>
      <c r="H19" s="452">
        <v>10.243096570657201</v>
      </c>
      <c r="I19" s="407">
        <v>7.2092915320562394</v>
      </c>
      <c r="J19" s="452">
        <f t="shared" si="0"/>
        <v>17.452388102713442</v>
      </c>
      <c r="K19" s="452">
        <v>65.942260848462766</v>
      </c>
      <c r="L19" s="407">
        <v>43.961494692128312</v>
      </c>
      <c r="M19" s="452">
        <f t="shared" si="1"/>
        <v>109.90375554059108</v>
      </c>
      <c r="N19" s="407">
        <v>72.24110661145744</v>
      </c>
      <c r="O19" s="452">
        <v>48.441996936190868</v>
      </c>
      <c r="P19" s="452">
        <f t="shared" si="2"/>
        <v>120.6831035476483</v>
      </c>
      <c r="Q19" s="452">
        <f t="shared" si="3"/>
        <v>3.9442508076625273</v>
      </c>
      <c r="R19" s="452">
        <f t="shared" si="4"/>
        <v>2.7287892879936848</v>
      </c>
      <c r="S19" s="452">
        <f t="shared" si="5"/>
        <v>6.6730400956562193</v>
      </c>
      <c r="T19" s="92" t="s">
        <v>878</v>
      </c>
      <c r="U19" s="379">
        <v>1180</v>
      </c>
      <c r="V19" s="334">
        <v>1180</v>
      </c>
    </row>
    <row r="20" spans="1:22">
      <c r="A20" s="450">
        <v>7</v>
      </c>
      <c r="B20" s="443" t="s">
        <v>798</v>
      </c>
      <c r="C20" s="379">
        <v>3141</v>
      </c>
      <c r="D20" s="334">
        <v>2981</v>
      </c>
      <c r="E20" s="452">
        <v>188.46</v>
      </c>
      <c r="F20" s="407">
        <v>125.64</v>
      </c>
      <c r="G20" s="452">
        <v>314.10000000000002</v>
      </c>
      <c r="H20" s="452">
        <v>25.876839726380609</v>
      </c>
      <c r="I20" s="407">
        <v>18.212625472084451</v>
      </c>
      <c r="J20" s="452">
        <f t="shared" si="0"/>
        <v>44.089465198465064</v>
      </c>
      <c r="K20" s="452">
        <v>166.5880335502267</v>
      </c>
      <c r="L20" s="407">
        <v>111.05865735358856</v>
      </c>
      <c r="M20" s="452">
        <f t="shared" si="1"/>
        <v>277.64669090381528</v>
      </c>
      <c r="N20" s="407">
        <v>182.50062610911408</v>
      </c>
      <c r="O20" s="452">
        <v>122.37762107354661</v>
      </c>
      <c r="P20" s="452">
        <f t="shared" si="2"/>
        <v>304.87824718266069</v>
      </c>
      <c r="Q20" s="452">
        <f t="shared" si="3"/>
        <v>9.9642471674932267</v>
      </c>
      <c r="R20" s="452">
        <f t="shared" si="4"/>
        <v>6.8936617521264054</v>
      </c>
      <c r="S20" s="452">
        <f t="shared" si="5"/>
        <v>16.857908919619661</v>
      </c>
      <c r="T20" s="92" t="s">
        <v>878</v>
      </c>
      <c r="U20" s="379">
        <v>2981</v>
      </c>
      <c r="V20" s="334">
        <v>2981</v>
      </c>
    </row>
    <row r="21" spans="1:22">
      <c r="A21" s="450">
        <v>8</v>
      </c>
      <c r="B21" s="443" t="s">
        <v>799</v>
      </c>
      <c r="C21" s="379">
        <v>731</v>
      </c>
      <c r="D21" s="334">
        <v>694</v>
      </c>
      <c r="E21" s="452">
        <v>43.86</v>
      </c>
      <c r="F21" s="407">
        <v>29.24</v>
      </c>
      <c r="G21" s="452">
        <v>73.099999999999994</v>
      </c>
      <c r="H21" s="452">
        <v>6.0243296779966933</v>
      </c>
      <c r="I21" s="407">
        <v>4.2400409519042626</v>
      </c>
      <c r="J21" s="452">
        <f t="shared" si="0"/>
        <v>10.264370629900956</v>
      </c>
      <c r="K21" s="452">
        <v>38.78299070240098</v>
      </c>
      <c r="L21" s="407">
        <v>25.855319759607667</v>
      </c>
      <c r="M21" s="452">
        <f t="shared" si="1"/>
        <v>64.638310462008647</v>
      </c>
      <c r="N21" s="407">
        <v>42.487566091823275</v>
      </c>
      <c r="O21" s="452">
        <v>28.49046260484446</v>
      </c>
      <c r="P21" s="452">
        <f t="shared" si="2"/>
        <v>70.978028696667735</v>
      </c>
      <c r="Q21" s="452">
        <f t="shared" si="3"/>
        <v>2.3197542885743943</v>
      </c>
      <c r="R21" s="452">
        <f t="shared" si="4"/>
        <v>1.6048981066674699</v>
      </c>
      <c r="S21" s="452">
        <f t="shared" si="5"/>
        <v>3.9246523952418642</v>
      </c>
      <c r="T21" s="92" t="s">
        <v>878</v>
      </c>
      <c r="U21" s="379">
        <v>694</v>
      </c>
      <c r="V21" s="334">
        <v>694</v>
      </c>
    </row>
    <row r="22" spans="1:22">
      <c r="A22" s="450">
        <v>9</v>
      </c>
      <c r="B22" s="443" t="s">
        <v>800</v>
      </c>
      <c r="C22" s="379">
        <v>682</v>
      </c>
      <c r="D22" s="334">
        <v>647</v>
      </c>
      <c r="E22" s="452">
        <v>40.92</v>
      </c>
      <c r="F22" s="407">
        <v>27.28</v>
      </c>
      <c r="G22" s="452">
        <v>68.2</v>
      </c>
      <c r="H22" s="452">
        <v>5.6163419332332287</v>
      </c>
      <c r="I22" s="407">
        <v>3.9528912044410061</v>
      </c>
      <c r="J22" s="452">
        <f t="shared" si="0"/>
        <v>9.5692331376742352</v>
      </c>
      <c r="K22" s="452">
        <v>36.156476922843567</v>
      </c>
      <c r="L22" s="407">
        <v>24.10431107271781</v>
      </c>
      <c r="M22" s="452">
        <f t="shared" si="1"/>
        <v>60.260787995561373</v>
      </c>
      <c r="N22" s="407">
        <v>39.610166082722849</v>
      </c>
      <c r="O22" s="452">
        <v>26.560993235352107</v>
      </c>
      <c r="P22" s="452">
        <f t="shared" si="2"/>
        <v>66.171159318074956</v>
      </c>
      <c r="Q22" s="452">
        <f t="shared" si="3"/>
        <v>2.1626527733539476</v>
      </c>
      <c r="R22" s="452">
        <f t="shared" si="4"/>
        <v>1.4962090418067078</v>
      </c>
      <c r="S22" s="452">
        <f t="shared" si="5"/>
        <v>3.6588618151606482</v>
      </c>
      <c r="T22" s="92" t="s">
        <v>878</v>
      </c>
      <c r="U22" s="379">
        <v>647</v>
      </c>
      <c r="V22" s="334">
        <v>647</v>
      </c>
    </row>
    <row r="23" spans="1:22" ht="13.15" customHeight="1">
      <c r="A23" s="450">
        <v>10</v>
      </c>
      <c r="B23" s="443" t="s">
        <v>801</v>
      </c>
      <c r="C23" s="379">
        <v>1335</v>
      </c>
      <c r="D23" s="334">
        <v>1267</v>
      </c>
      <c r="E23" s="452">
        <v>80.099999999999994</v>
      </c>
      <c r="F23" s="407">
        <v>53.4</v>
      </c>
      <c r="G23" s="452">
        <v>133.5</v>
      </c>
      <c r="H23" s="452">
        <v>10.998307927985318</v>
      </c>
      <c r="I23" s="407">
        <v>7.7408240433180131</v>
      </c>
      <c r="J23" s="452">
        <f t="shared" si="0"/>
        <v>18.73913197130333</v>
      </c>
      <c r="K23" s="452">
        <v>70.80410550423926</v>
      </c>
      <c r="L23" s="407">
        <v>47.202723538073357</v>
      </c>
      <c r="M23" s="452">
        <f t="shared" si="1"/>
        <v>118.00682904231262</v>
      </c>
      <c r="N23" s="407">
        <v>77.567357692132688</v>
      </c>
      <c r="O23" s="452">
        <v>52.01356789674054</v>
      </c>
      <c r="P23" s="452">
        <f t="shared" si="2"/>
        <v>129.58092558887324</v>
      </c>
      <c r="Q23" s="452">
        <f t="shared" si="3"/>
        <v>4.2350557400918944</v>
      </c>
      <c r="R23" s="452">
        <f t="shared" si="4"/>
        <v>2.9299796846508315</v>
      </c>
      <c r="S23" s="452">
        <f t="shared" si="5"/>
        <v>7.1650354247427117</v>
      </c>
      <c r="T23" s="92" t="s">
        <v>878</v>
      </c>
      <c r="U23" s="379">
        <v>1267</v>
      </c>
      <c r="V23" s="334">
        <v>1267</v>
      </c>
    </row>
    <row r="24" spans="1:22">
      <c r="A24" s="450">
        <v>11</v>
      </c>
      <c r="B24" s="443" t="s">
        <v>802</v>
      </c>
      <c r="C24" s="379">
        <v>2002</v>
      </c>
      <c r="D24" s="334">
        <v>1900</v>
      </c>
      <c r="E24" s="452">
        <v>120.12</v>
      </c>
      <c r="F24" s="407">
        <v>80.08</v>
      </c>
      <c r="G24" s="452">
        <v>200.2</v>
      </c>
      <c r="H24" s="452">
        <v>16.493121596820917</v>
      </c>
      <c r="I24" s="407">
        <v>11.608181280429537</v>
      </c>
      <c r="J24" s="452">
        <f t="shared" si="0"/>
        <v>28.101302877250454</v>
      </c>
      <c r="K24" s="452">
        <v>106.17821662040615</v>
      </c>
      <c r="L24" s="407">
        <v>70.785457555121852</v>
      </c>
      <c r="M24" s="452">
        <f t="shared" si="1"/>
        <v>176.96367417552801</v>
      </c>
      <c r="N24" s="407">
        <v>116.32042589980435</v>
      </c>
      <c r="O24" s="452">
        <v>77.999825575222587</v>
      </c>
      <c r="P24" s="452">
        <f t="shared" si="2"/>
        <v>194.32025147502694</v>
      </c>
      <c r="Q24" s="452">
        <f t="shared" si="3"/>
        <v>6.3509123174227113</v>
      </c>
      <c r="R24" s="452">
        <f t="shared" si="4"/>
        <v>4.3938132603287983</v>
      </c>
      <c r="S24" s="452">
        <f t="shared" si="5"/>
        <v>10.744725577751524</v>
      </c>
      <c r="T24" s="92" t="s">
        <v>878</v>
      </c>
      <c r="U24" s="379">
        <v>1900</v>
      </c>
      <c r="V24" s="334">
        <v>1900</v>
      </c>
    </row>
    <row r="25" spans="1:22">
      <c r="A25" s="450">
        <v>12</v>
      </c>
      <c r="B25" s="443" t="s">
        <v>803</v>
      </c>
      <c r="C25" s="379">
        <v>2650</v>
      </c>
      <c r="D25" s="334">
        <v>2515</v>
      </c>
      <c r="E25" s="452">
        <v>159</v>
      </c>
      <c r="F25" s="407">
        <v>106</v>
      </c>
      <c r="G25" s="452">
        <v>265</v>
      </c>
      <c r="H25" s="452">
        <v>21.831684640002425</v>
      </c>
      <c r="I25" s="407">
        <v>15.365566273831732</v>
      </c>
      <c r="J25" s="452">
        <f t="shared" si="0"/>
        <v>37.197250913834154</v>
      </c>
      <c r="K25" s="452">
        <v>140.54642884227442</v>
      </c>
      <c r="L25" s="407">
        <v>93.697592500595519</v>
      </c>
      <c r="M25" s="452">
        <f t="shared" si="1"/>
        <v>234.24402134286993</v>
      </c>
      <c r="N25" s="407">
        <v>153.97151112526731</v>
      </c>
      <c r="O25" s="452">
        <v>103.24713753772885</v>
      </c>
      <c r="P25" s="452">
        <f t="shared" si="2"/>
        <v>257.21864866299615</v>
      </c>
      <c r="Q25" s="452">
        <f t="shared" si="3"/>
        <v>8.4066023570095467</v>
      </c>
      <c r="R25" s="452">
        <f t="shared" si="4"/>
        <v>5.8160212366984041</v>
      </c>
      <c r="S25" s="452">
        <f t="shared" si="5"/>
        <v>14.222623593707965</v>
      </c>
      <c r="T25" s="92" t="s">
        <v>878</v>
      </c>
      <c r="U25" s="379">
        <v>2515</v>
      </c>
      <c r="V25" s="334">
        <v>2515</v>
      </c>
    </row>
    <row r="26" spans="1:22" ht="12" customHeight="1">
      <c r="A26" s="450">
        <v>13</v>
      </c>
      <c r="B26" s="443" t="s">
        <v>804</v>
      </c>
      <c r="C26" s="379">
        <v>1981</v>
      </c>
      <c r="D26" s="334">
        <v>1880</v>
      </c>
      <c r="E26" s="452">
        <v>118.86</v>
      </c>
      <c r="F26" s="407">
        <v>79.239999999999995</v>
      </c>
      <c r="G26" s="452">
        <v>198.1</v>
      </c>
      <c r="H26" s="452">
        <v>16.319509790538593</v>
      </c>
      <c r="I26" s="407">
        <v>11.485989898530281</v>
      </c>
      <c r="J26" s="452">
        <f t="shared" si="0"/>
        <v>27.805499689068874</v>
      </c>
      <c r="K26" s="452">
        <v>105.06055118229661</v>
      </c>
      <c r="L26" s="407">
        <v>70.04034747559426</v>
      </c>
      <c r="M26" s="452">
        <f t="shared" si="1"/>
        <v>175.10089865789087</v>
      </c>
      <c r="N26" s="407">
        <v>115.09600036401693</v>
      </c>
      <c r="O26" s="407">
        <v>77.178774779693939</v>
      </c>
      <c r="P26" s="452">
        <f t="shared" si="2"/>
        <v>192.27477514371088</v>
      </c>
      <c r="Q26" s="452">
        <f t="shared" si="3"/>
        <v>6.2840606088182653</v>
      </c>
      <c r="R26" s="452">
        <f t="shared" si="4"/>
        <v>4.3475625944305989</v>
      </c>
      <c r="S26" s="452">
        <f t="shared" si="5"/>
        <v>10.631623203248864</v>
      </c>
      <c r="T26" s="92" t="s">
        <v>878</v>
      </c>
      <c r="U26" s="379">
        <v>1880</v>
      </c>
      <c r="V26" s="334">
        <v>1880</v>
      </c>
    </row>
    <row r="27" spans="1:22">
      <c r="A27" s="450">
        <v>14</v>
      </c>
      <c r="B27" s="443" t="s">
        <v>805</v>
      </c>
      <c r="C27" s="379">
        <v>1640</v>
      </c>
      <c r="D27" s="334">
        <v>1556</v>
      </c>
      <c r="E27" s="452">
        <v>98.4</v>
      </c>
      <c r="F27" s="407">
        <v>65.599999999999994</v>
      </c>
      <c r="G27" s="452">
        <v>164</v>
      </c>
      <c r="H27" s="452">
        <v>13.506998528764919</v>
      </c>
      <c r="I27" s="407">
        <v>9.506489511762295</v>
      </c>
      <c r="J27" s="452">
        <f t="shared" si="0"/>
        <v>23.013488040527214</v>
      </c>
      <c r="K27" s="452">
        <v>86.954371084922087</v>
      </c>
      <c r="L27" s="407">
        <v>57.969564187247158</v>
      </c>
      <c r="M27" s="452">
        <f t="shared" si="1"/>
        <v>144.92393527216925</v>
      </c>
      <c r="N27" s="407">
        <v>95.260306684260826</v>
      </c>
      <c r="O27" s="452">
        <v>63.877751892129652</v>
      </c>
      <c r="P27" s="452">
        <f t="shared" si="2"/>
        <v>159.13805857639048</v>
      </c>
      <c r="Q27" s="452">
        <f t="shared" si="3"/>
        <v>5.2010629294261861</v>
      </c>
      <c r="R27" s="452">
        <f t="shared" si="4"/>
        <v>3.5983018068798032</v>
      </c>
      <c r="S27" s="452">
        <f t="shared" si="5"/>
        <v>8.7993647363059893</v>
      </c>
      <c r="T27" s="92" t="s">
        <v>878</v>
      </c>
      <c r="U27" s="379">
        <v>1556</v>
      </c>
      <c r="V27" s="334">
        <v>1556</v>
      </c>
    </row>
    <row r="28" spans="1:22">
      <c r="A28" s="450">
        <v>15</v>
      </c>
      <c r="B28" s="443" t="s">
        <v>806</v>
      </c>
      <c r="C28" s="379">
        <v>2811</v>
      </c>
      <c r="D28" s="334">
        <v>2668</v>
      </c>
      <c r="E28" s="452">
        <v>168.66</v>
      </c>
      <c r="F28" s="407">
        <v>112.44</v>
      </c>
      <c r="G28" s="452">
        <v>281.10000000000002</v>
      </c>
      <c r="H28" s="452">
        <v>23.159814958062213</v>
      </c>
      <c r="I28" s="407">
        <v>16.300330345361058</v>
      </c>
      <c r="J28" s="452">
        <f t="shared" si="0"/>
        <v>39.460145303423275</v>
      </c>
      <c r="K28" s="452">
        <v>149.0965694438124</v>
      </c>
      <c r="L28" s="407">
        <v>99.397684608981635</v>
      </c>
      <c r="M28" s="452">
        <f t="shared" si="1"/>
        <v>248.49425405279402</v>
      </c>
      <c r="N28" s="407">
        <v>163.33836647404104</v>
      </c>
      <c r="O28" s="452">
        <v>109.52817612352308</v>
      </c>
      <c r="P28" s="452">
        <f t="shared" si="2"/>
        <v>272.86654259756415</v>
      </c>
      <c r="Q28" s="452">
        <f t="shared" si="3"/>
        <v>8.9180179278335743</v>
      </c>
      <c r="R28" s="452">
        <f t="shared" si="4"/>
        <v>6.1698388308196144</v>
      </c>
      <c r="S28" s="452">
        <f t="shared" si="5"/>
        <v>15.087856758653174</v>
      </c>
      <c r="T28" s="92" t="s">
        <v>878</v>
      </c>
      <c r="U28" s="379">
        <v>2668</v>
      </c>
      <c r="V28" s="334">
        <v>2668</v>
      </c>
    </row>
    <row r="29" spans="1:22">
      <c r="A29" s="450">
        <v>16</v>
      </c>
      <c r="B29" s="443" t="s">
        <v>807</v>
      </c>
      <c r="C29" s="379">
        <v>2130</v>
      </c>
      <c r="D29" s="334">
        <v>2021</v>
      </c>
      <c r="E29" s="452">
        <v>127.8</v>
      </c>
      <c r="F29" s="407">
        <v>85.2</v>
      </c>
      <c r="G29" s="452">
        <v>213</v>
      </c>
      <c r="H29" s="452">
        <v>17.543473024828987</v>
      </c>
      <c r="I29" s="407">
        <v>12.34743914092005</v>
      </c>
      <c r="J29" s="452">
        <f t="shared" si="0"/>
        <v>29.890912165749036</v>
      </c>
      <c r="K29" s="452">
        <v>112.94009252096885</v>
      </c>
      <c r="L29" s="407">
        <v>75.293373536263829</v>
      </c>
      <c r="M29" s="452">
        <f t="shared" si="1"/>
        <v>188.23346605723268</v>
      </c>
      <c r="N29" s="407">
        <v>123.7282003913182</v>
      </c>
      <c r="O29" s="407">
        <v>82.967182888170981</v>
      </c>
      <c r="P29" s="452">
        <f t="shared" si="2"/>
        <v>206.69538327948919</v>
      </c>
      <c r="Q29" s="452">
        <f t="shared" si="3"/>
        <v>6.7553651544796338</v>
      </c>
      <c r="R29" s="452">
        <f t="shared" si="4"/>
        <v>4.6736297890128924</v>
      </c>
      <c r="S29" s="452">
        <f t="shared" si="5"/>
        <v>11.428994943492512</v>
      </c>
      <c r="T29" s="92" t="s">
        <v>878</v>
      </c>
      <c r="U29" s="379">
        <v>2021</v>
      </c>
      <c r="V29" s="334">
        <v>2021</v>
      </c>
    </row>
    <row r="30" spans="1:22">
      <c r="A30" s="450">
        <v>17</v>
      </c>
      <c r="B30" s="443" t="s">
        <v>808</v>
      </c>
      <c r="C30" s="379">
        <v>477</v>
      </c>
      <c r="D30" s="334">
        <v>453</v>
      </c>
      <c r="E30" s="452">
        <v>28.62</v>
      </c>
      <c r="F30" s="407">
        <v>19.079999999999998</v>
      </c>
      <c r="G30" s="452">
        <v>47.7</v>
      </c>
      <c r="H30" s="452">
        <v>3.9323074122946711</v>
      </c>
      <c r="I30" s="407">
        <v>2.7676348000182003</v>
      </c>
      <c r="J30" s="452">
        <f t="shared" si="0"/>
        <v>6.6999422123128713</v>
      </c>
      <c r="K30" s="452">
        <v>25.315122173181042</v>
      </c>
      <c r="L30" s="407">
        <v>16.876743301300106</v>
      </c>
      <c r="M30" s="452">
        <f t="shared" si="1"/>
        <v>42.191865474481148</v>
      </c>
      <c r="N30" s="407">
        <v>27.733238385584929</v>
      </c>
      <c r="O30" s="407">
        <v>18.59680051872412</v>
      </c>
      <c r="P30" s="452">
        <f t="shared" si="2"/>
        <v>46.330038904309049</v>
      </c>
      <c r="Q30" s="452">
        <f t="shared" si="3"/>
        <v>1.5141911998907851</v>
      </c>
      <c r="R30" s="452">
        <f t="shared" si="4"/>
        <v>1.0475775825941867</v>
      </c>
      <c r="S30" s="452">
        <f t="shared" si="5"/>
        <v>2.5617687824849682</v>
      </c>
      <c r="T30" s="92" t="s">
        <v>878</v>
      </c>
      <c r="U30" s="379">
        <v>453</v>
      </c>
      <c r="V30" s="334">
        <v>453</v>
      </c>
    </row>
    <row r="31" spans="1:22">
      <c r="A31" s="450">
        <v>18</v>
      </c>
      <c r="B31" s="443" t="s">
        <v>809</v>
      </c>
      <c r="C31" s="379">
        <v>1882</v>
      </c>
      <c r="D31" s="334">
        <v>1784</v>
      </c>
      <c r="E31" s="452">
        <v>112.92</v>
      </c>
      <c r="F31" s="407">
        <v>75.28</v>
      </c>
      <c r="G31" s="452">
        <v>188.2</v>
      </c>
      <c r="H31" s="452">
        <v>15.48617312038343</v>
      </c>
      <c r="I31" s="407">
        <v>10.89947126541384</v>
      </c>
      <c r="J31" s="452">
        <f t="shared" si="0"/>
        <v>26.385644385797271</v>
      </c>
      <c r="K31" s="452">
        <v>99.695757079370836</v>
      </c>
      <c r="L31" s="407">
        <v>66.463819093861787</v>
      </c>
      <c r="M31" s="452">
        <f t="shared" si="1"/>
        <v>166.15957617323261</v>
      </c>
      <c r="N31" s="407">
        <v>109.21875779223735</v>
      </c>
      <c r="O31" s="407">
        <v>73.237730961156359</v>
      </c>
      <c r="P31" s="452">
        <f t="shared" si="2"/>
        <v>182.45648875339373</v>
      </c>
      <c r="Q31" s="452">
        <f t="shared" si="3"/>
        <v>5.9631724075169075</v>
      </c>
      <c r="R31" s="452">
        <f t="shared" si="4"/>
        <v>4.1255593981192646</v>
      </c>
      <c r="S31" s="452">
        <f t="shared" si="5"/>
        <v>10.088731805636144</v>
      </c>
      <c r="T31" s="92" t="s">
        <v>878</v>
      </c>
      <c r="U31" s="379">
        <v>1784</v>
      </c>
      <c r="V31" s="334">
        <v>1784</v>
      </c>
    </row>
    <row r="32" spans="1:22">
      <c r="A32" s="450">
        <v>19</v>
      </c>
      <c r="B32" s="443" t="s">
        <v>810</v>
      </c>
      <c r="C32" s="379">
        <v>3439</v>
      </c>
      <c r="D32" s="334">
        <v>3264</v>
      </c>
      <c r="E32" s="452">
        <v>206.34</v>
      </c>
      <c r="F32" s="407">
        <v>137.56</v>
      </c>
      <c r="G32" s="452">
        <v>343.9</v>
      </c>
      <c r="H32" s="452">
        <v>28.333446785275513</v>
      </c>
      <c r="I32" s="407">
        <v>19.941633525958956</v>
      </c>
      <c r="J32" s="452">
        <f t="shared" si="0"/>
        <v>48.275080311234468</v>
      </c>
      <c r="K32" s="452">
        <v>182.40299949947666</v>
      </c>
      <c r="L32" s="407">
        <v>121.60196497890406</v>
      </c>
      <c r="M32" s="452">
        <f t="shared" si="1"/>
        <v>304.00496447838071</v>
      </c>
      <c r="N32" s="407">
        <v>199.82624744050599</v>
      </c>
      <c r="O32" s="452">
        <v>133.99548983027711</v>
      </c>
      <c r="P32" s="452">
        <f t="shared" si="2"/>
        <v>333.8217372707831</v>
      </c>
      <c r="Q32" s="452">
        <f t="shared" si="3"/>
        <v>10.910198844246167</v>
      </c>
      <c r="R32" s="452">
        <f t="shared" si="4"/>
        <v>7.5481086745859045</v>
      </c>
      <c r="S32" s="452">
        <f t="shared" si="5"/>
        <v>18.4583075188321</v>
      </c>
      <c r="T32" s="92" t="s">
        <v>878</v>
      </c>
      <c r="U32" s="379">
        <v>3264</v>
      </c>
      <c r="V32" s="334">
        <v>3264</v>
      </c>
    </row>
    <row r="33" spans="1:22">
      <c r="A33" s="450">
        <v>20</v>
      </c>
      <c r="B33" s="443" t="s">
        <v>811</v>
      </c>
      <c r="C33" s="379">
        <v>2295</v>
      </c>
      <c r="D33" s="334">
        <v>2178</v>
      </c>
      <c r="E33" s="452">
        <v>137.69999999999999</v>
      </c>
      <c r="F33" s="407">
        <v>91.8</v>
      </c>
      <c r="G33" s="452">
        <v>229.5</v>
      </c>
      <c r="H33" s="452">
        <v>18.906325704145242</v>
      </c>
      <c r="I33" s="407">
        <v>13.30664148882923</v>
      </c>
      <c r="J33" s="452">
        <f t="shared" si="0"/>
        <v>32.212967192974475</v>
      </c>
      <c r="K33" s="452">
        <v>121.71376621012874</v>
      </c>
      <c r="L33" s="407">
        <v>81.142487660555474</v>
      </c>
      <c r="M33" s="452">
        <f t="shared" si="1"/>
        <v>202.85625387068421</v>
      </c>
      <c r="N33" s="407">
        <v>133.33994084724941</v>
      </c>
      <c r="O33" s="452">
        <v>89.412431633070938</v>
      </c>
      <c r="P33" s="452">
        <f t="shared" si="2"/>
        <v>222.75237248032033</v>
      </c>
      <c r="Q33" s="452">
        <f t="shared" si="3"/>
        <v>7.2801510670245762</v>
      </c>
      <c r="R33" s="452">
        <f t="shared" si="4"/>
        <v>5.0366975163137653</v>
      </c>
      <c r="S33" s="452">
        <f t="shared" si="5"/>
        <v>12.316848583338356</v>
      </c>
      <c r="T33" s="92" t="s">
        <v>878</v>
      </c>
      <c r="U33" s="379">
        <v>2178</v>
      </c>
      <c r="V33" s="334">
        <v>2178</v>
      </c>
    </row>
    <row r="34" spans="1:22" ht="13.15" customHeight="1">
      <c r="A34" s="450">
        <v>21</v>
      </c>
      <c r="B34" s="443" t="s">
        <v>812</v>
      </c>
      <c r="C34" s="379">
        <v>2404</v>
      </c>
      <c r="D34" s="334">
        <v>2281</v>
      </c>
      <c r="E34" s="452">
        <v>144.24</v>
      </c>
      <c r="F34" s="407">
        <v>96.16</v>
      </c>
      <c r="G34" s="452">
        <v>240.4</v>
      </c>
      <c r="H34" s="452">
        <v>19.800426506499218</v>
      </c>
      <c r="I34" s="407">
        <v>13.935927105610409</v>
      </c>
      <c r="J34" s="452">
        <f t="shared" si="0"/>
        <v>33.736353612109625</v>
      </c>
      <c r="K34" s="452">
        <v>127.46974321639284</v>
      </c>
      <c r="L34" s="407">
        <v>84.97980457012261</v>
      </c>
      <c r="M34" s="452">
        <f t="shared" si="1"/>
        <v>212.44954778651544</v>
      </c>
      <c r="N34" s="407">
        <v>139.64573235655456</v>
      </c>
      <c r="O34" s="452">
        <v>93.640843230043529</v>
      </c>
      <c r="P34" s="452">
        <f t="shared" si="2"/>
        <v>233.28657558659808</v>
      </c>
      <c r="Q34" s="452">
        <f t="shared" si="3"/>
        <v>7.6244373663375029</v>
      </c>
      <c r="R34" s="452">
        <f t="shared" si="4"/>
        <v>5.2748884456894842</v>
      </c>
      <c r="S34" s="452">
        <f t="shared" si="5"/>
        <v>12.899325812026973</v>
      </c>
      <c r="T34" s="92" t="s">
        <v>878</v>
      </c>
      <c r="U34" s="379">
        <v>2281</v>
      </c>
      <c r="V34" s="334">
        <v>2281</v>
      </c>
    </row>
    <row r="35" spans="1:22" ht="13.15" customHeight="1">
      <c r="A35" s="450">
        <v>22</v>
      </c>
      <c r="B35" s="443" t="s">
        <v>813</v>
      </c>
      <c r="C35" s="379">
        <v>3195</v>
      </c>
      <c r="D35" s="334">
        <v>3032</v>
      </c>
      <c r="E35" s="452">
        <v>191.7</v>
      </c>
      <c r="F35" s="407">
        <v>127.8</v>
      </c>
      <c r="G35" s="452">
        <v>319.5</v>
      </c>
      <c r="H35" s="452">
        <v>26.319549832400536</v>
      </c>
      <c r="I35" s="407">
        <v>18.524213495927558</v>
      </c>
      <c r="J35" s="452">
        <f t="shared" si="0"/>
        <v>44.843763328328095</v>
      </c>
      <c r="K35" s="452">
        <v>169.43808041740601</v>
      </c>
      <c r="L35" s="407">
        <v>112.95868805638393</v>
      </c>
      <c r="M35" s="452">
        <f t="shared" si="1"/>
        <v>282.39676847378996</v>
      </c>
      <c r="N35" s="407">
        <v>185.62291122537195</v>
      </c>
      <c r="O35" s="452">
        <v>124.47130060214468</v>
      </c>
      <c r="P35" s="452">
        <f t="shared" si="2"/>
        <v>310.09421182751663</v>
      </c>
      <c r="Q35" s="452">
        <f t="shared" si="3"/>
        <v>10.134719024434588</v>
      </c>
      <c r="R35" s="452">
        <f t="shared" si="4"/>
        <v>7.0116009501668088</v>
      </c>
      <c r="S35" s="452">
        <f t="shared" si="5"/>
        <v>17.146319974601454</v>
      </c>
      <c r="T35" s="92" t="s">
        <v>878</v>
      </c>
      <c r="U35" s="379">
        <v>3032</v>
      </c>
      <c r="V35" s="334">
        <v>3032</v>
      </c>
    </row>
    <row r="36" spans="1:22" ht="13.15" customHeight="1">
      <c r="A36" s="450">
        <v>23</v>
      </c>
      <c r="B36" s="443" t="s">
        <v>814</v>
      </c>
      <c r="C36" s="379">
        <v>2695</v>
      </c>
      <c r="D36" s="334">
        <v>2558</v>
      </c>
      <c r="E36" s="452">
        <v>161.69999999999999</v>
      </c>
      <c r="F36" s="407">
        <v>107.8</v>
      </c>
      <c r="G36" s="452">
        <v>269.5</v>
      </c>
      <c r="H36" s="452">
        <v>22.204950023509422</v>
      </c>
      <c r="I36" s="407">
        <v>15.628277744915136</v>
      </c>
      <c r="J36" s="452">
        <f t="shared" si="0"/>
        <v>37.833227768424557</v>
      </c>
      <c r="K36" s="452">
        <v>142.94940953420993</v>
      </c>
      <c r="L36" s="407">
        <v>95.29957917157985</v>
      </c>
      <c r="M36" s="452">
        <f t="shared" si="1"/>
        <v>238.24898870578977</v>
      </c>
      <c r="N36" s="407">
        <v>156.60402602721027</v>
      </c>
      <c r="O36" s="452">
        <v>105.01239674811546</v>
      </c>
      <c r="P36" s="452">
        <f t="shared" si="2"/>
        <v>261.61642277532576</v>
      </c>
      <c r="Q36" s="452">
        <f t="shared" si="3"/>
        <v>8.5503335305090786</v>
      </c>
      <c r="R36" s="452">
        <f t="shared" si="4"/>
        <v>5.9154601683795249</v>
      </c>
      <c r="S36" s="452">
        <f t="shared" si="5"/>
        <v>14.465793698888547</v>
      </c>
      <c r="T36" s="92" t="s">
        <v>878</v>
      </c>
      <c r="U36" s="379">
        <v>2558</v>
      </c>
      <c r="V36" s="334">
        <v>2558</v>
      </c>
    </row>
    <row r="37" spans="1:22">
      <c r="A37" s="450">
        <v>24</v>
      </c>
      <c r="B37" s="443" t="s">
        <v>815</v>
      </c>
      <c r="C37" s="379">
        <v>2278</v>
      </c>
      <c r="D37" s="334">
        <v>2162</v>
      </c>
      <c r="E37" s="452">
        <v>136.68</v>
      </c>
      <c r="F37" s="407">
        <v>91.12</v>
      </c>
      <c r="G37" s="452">
        <v>227.8</v>
      </c>
      <c r="H37" s="452">
        <v>18.767436259119378</v>
      </c>
      <c r="I37" s="407">
        <v>13.208888383309821</v>
      </c>
      <c r="J37" s="452">
        <f t="shared" si="0"/>
        <v>31.976324642429198</v>
      </c>
      <c r="K37" s="452">
        <v>120.8196338596411</v>
      </c>
      <c r="L37" s="407">
        <v>80.546399596933398</v>
      </c>
      <c r="M37" s="452">
        <f t="shared" si="1"/>
        <v>201.36603345657448</v>
      </c>
      <c r="N37" s="407">
        <v>132.36040041861946</v>
      </c>
      <c r="O37" s="452">
        <v>88.755590996648024</v>
      </c>
      <c r="P37" s="452">
        <f t="shared" si="2"/>
        <v>221.1159914152675</v>
      </c>
      <c r="Q37" s="452">
        <f t="shared" si="3"/>
        <v>7.2266697001410307</v>
      </c>
      <c r="R37" s="452">
        <f t="shared" si="4"/>
        <v>4.9996969835952001</v>
      </c>
      <c r="S37" s="452">
        <f t="shared" si="5"/>
        <v>12.226366683736188</v>
      </c>
      <c r="T37" s="92" t="s">
        <v>878</v>
      </c>
      <c r="U37" s="379">
        <v>2162</v>
      </c>
      <c r="V37" s="334">
        <v>2162</v>
      </c>
    </row>
    <row r="38" spans="1:22">
      <c r="A38" s="450">
        <v>25</v>
      </c>
      <c r="B38" s="443" t="s">
        <v>816</v>
      </c>
      <c r="C38" s="379">
        <v>1747</v>
      </c>
      <c r="D38" s="334">
        <v>1658</v>
      </c>
      <c r="E38" s="452">
        <v>104.82</v>
      </c>
      <c r="F38" s="407">
        <v>69.88</v>
      </c>
      <c r="G38" s="452">
        <v>174.7</v>
      </c>
      <c r="H38" s="452">
        <v>14.39241874080478</v>
      </c>
      <c r="I38" s="407">
        <v>10.129665559448512</v>
      </c>
      <c r="J38" s="452">
        <f t="shared" si="0"/>
        <v>24.52208430025329</v>
      </c>
      <c r="K38" s="452">
        <v>92.654464819280733</v>
      </c>
      <c r="L38" s="407">
        <v>61.769625592837919</v>
      </c>
      <c r="M38" s="452">
        <f t="shared" si="1"/>
        <v>154.42409041211866</v>
      </c>
      <c r="N38" s="407">
        <v>101.50487691677662</v>
      </c>
      <c r="O38" s="452">
        <v>68.065110949325813</v>
      </c>
      <c r="P38" s="452">
        <f t="shared" si="2"/>
        <v>169.56998786610245</v>
      </c>
      <c r="Q38" s="452">
        <f t="shared" si="3"/>
        <v>5.5420066433088948</v>
      </c>
      <c r="R38" s="452">
        <f t="shared" si="4"/>
        <v>3.83418020296061</v>
      </c>
      <c r="S38" s="452">
        <f t="shared" si="5"/>
        <v>9.3761868462694906</v>
      </c>
      <c r="T38" s="92" t="s">
        <v>878</v>
      </c>
      <c r="U38" s="379">
        <v>1658</v>
      </c>
      <c r="V38" s="334">
        <v>1658</v>
      </c>
    </row>
    <row r="39" spans="1:22">
      <c r="A39" s="450">
        <v>26</v>
      </c>
      <c r="B39" s="443" t="s">
        <v>817</v>
      </c>
      <c r="C39" s="379">
        <v>1836</v>
      </c>
      <c r="D39" s="334">
        <v>1742</v>
      </c>
      <c r="E39" s="452">
        <v>110.16</v>
      </c>
      <c r="F39" s="407">
        <v>73.44</v>
      </c>
      <c r="G39" s="452">
        <v>183.6</v>
      </c>
      <c r="H39" s="452">
        <v>15.121588327190548</v>
      </c>
      <c r="I39" s="407">
        <v>10.642869363425397</v>
      </c>
      <c r="J39" s="452">
        <f t="shared" si="0"/>
        <v>25.764457690615945</v>
      </c>
      <c r="K39" s="452">
        <v>97.348659659340797</v>
      </c>
      <c r="L39" s="407">
        <v>64.899087926853824</v>
      </c>
      <c r="M39" s="452">
        <f t="shared" si="1"/>
        <v>162.24774758619463</v>
      </c>
      <c r="N39" s="407">
        <v>106.64746416708377</v>
      </c>
      <c r="O39" s="452">
        <v>71.513524290546172</v>
      </c>
      <c r="P39" s="452">
        <f t="shared" si="2"/>
        <v>178.16098845762994</v>
      </c>
      <c r="Q39" s="452">
        <f t="shared" si="3"/>
        <v>5.8227838194475794</v>
      </c>
      <c r="R39" s="452">
        <f t="shared" si="4"/>
        <v>4.0284329997330417</v>
      </c>
      <c r="S39" s="452">
        <f t="shared" si="5"/>
        <v>9.8512168191806495</v>
      </c>
      <c r="T39" s="92" t="s">
        <v>878</v>
      </c>
      <c r="U39" s="379">
        <v>1742</v>
      </c>
      <c r="V39" s="334">
        <v>1742</v>
      </c>
    </row>
    <row r="40" spans="1:22">
      <c r="A40" s="450">
        <v>27</v>
      </c>
      <c r="B40" s="443" t="s">
        <v>818</v>
      </c>
      <c r="C40" s="379">
        <v>2163</v>
      </c>
      <c r="D40" s="334">
        <v>2053</v>
      </c>
      <c r="E40" s="452">
        <v>129.78</v>
      </c>
      <c r="F40" s="407">
        <v>86.52</v>
      </c>
      <c r="G40" s="452">
        <v>216.3</v>
      </c>
      <c r="H40" s="452">
        <v>17.821251914880708</v>
      </c>
      <c r="I40" s="407">
        <v>12.542945351958865</v>
      </c>
      <c r="J40" s="452">
        <f t="shared" si="0"/>
        <v>30.364197266839575</v>
      </c>
      <c r="K40" s="452">
        <v>114.72835722194412</v>
      </c>
      <c r="L40" s="407">
        <v>76.485549663507996</v>
      </c>
      <c r="M40" s="452">
        <f t="shared" si="1"/>
        <v>191.2139068854521</v>
      </c>
      <c r="N40" s="407">
        <v>125.68728124857807</v>
      </c>
      <c r="O40" s="452">
        <v>84.280864161016822</v>
      </c>
      <c r="P40" s="452">
        <f t="shared" si="2"/>
        <v>209.96814540959491</v>
      </c>
      <c r="Q40" s="452">
        <f t="shared" si="3"/>
        <v>6.8623278882467673</v>
      </c>
      <c r="R40" s="452">
        <f t="shared" si="4"/>
        <v>4.747630854450037</v>
      </c>
      <c r="S40" s="452">
        <f t="shared" si="5"/>
        <v>11.609958742696762</v>
      </c>
      <c r="T40" s="92" t="s">
        <v>878</v>
      </c>
      <c r="U40" s="379">
        <v>2053</v>
      </c>
      <c r="V40" s="334">
        <v>2053</v>
      </c>
    </row>
    <row r="41" spans="1:22">
      <c r="A41" s="450">
        <v>28</v>
      </c>
      <c r="B41" s="443" t="s">
        <v>819</v>
      </c>
      <c r="C41" s="379">
        <v>1757</v>
      </c>
      <c r="D41" s="334">
        <v>1667</v>
      </c>
      <c r="E41" s="452">
        <v>105.42</v>
      </c>
      <c r="F41" s="407">
        <v>70.28</v>
      </c>
      <c r="G41" s="452">
        <v>175.7</v>
      </c>
      <c r="H41" s="452">
        <v>14.470544053631826</v>
      </c>
      <c r="I41" s="407">
        <v>10.18465168130318</v>
      </c>
      <c r="J41" s="452">
        <f t="shared" si="0"/>
        <v>24.655195734935006</v>
      </c>
      <c r="K41" s="452">
        <v>93.157414266430024</v>
      </c>
      <c r="L41" s="407">
        <v>62.104925128625332</v>
      </c>
      <c r="M41" s="452">
        <f t="shared" si="1"/>
        <v>155.26233939505536</v>
      </c>
      <c r="N41" s="407">
        <v>102.05586840788098</v>
      </c>
      <c r="O41" s="452">
        <v>68.434583807313714</v>
      </c>
      <c r="P41" s="452">
        <f t="shared" si="2"/>
        <v>170.49045221519469</v>
      </c>
      <c r="Q41" s="452">
        <f t="shared" si="3"/>
        <v>5.5720899121808714</v>
      </c>
      <c r="R41" s="452">
        <f t="shared" si="4"/>
        <v>3.8549930026148047</v>
      </c>
      <c r="S41" s="452">
        <f t="shared" si="5"/>
        <v>9.4270829147956761</v>
      </c>
      <c r="T41" s="92" t="s">
        <v>878</v>
      </c>
      <c r="U41" s="379">
        <v>1667</v>
      </c>
      <c r="V41" s="334">
        <v>1667</v>
      </c>
    </row>
    <row r="42" spans="1:22">
      <c r="A42" s="450">
        <v>29</v>
      </c>
      <c r="B42" s="443" t="s">
        <v>820</v>
      </c>
      <c r="C42" s="379">
        <v>1923</v>
      </c>
      <c r="D42" s="334">
        <v>1825</v>
      </c>
      <c r="E42" s="452">
        <v>115.38</v>
      </c>
      <c r="F42" s="407">
        <v>76.92</v>
      </c>
      <c r="G42" s="452">
        <v>192.3</v>
      </c>
      <c r="H42" s="452">
        <v>15.842077323262197</v>
      </c>
      <c r="I42" s="407">
        <v>11.14996359830732</v>
      </c>
      <c r="J42" s="452">
        <f t="shared" si="0"/>
        <v>26.992040921569519</v>
      </c>
      <c r="K42" s="452">
        <v>101.98697122749537</v>
      </c>
      <c r="L42" s="407">
        <v>67.991294756893367</v>
      </c>
      <c r="M42" s="452">
        <f t="shared" si="1"/>
        <v>169.97826598438874</v>
      </c>
      <c r="N42" s="407">
        <v>111.72883014060153</v>
      </c>
      <c r="O42" s="452">
        <v>74.920885091990115</v>
      </c>
      <c r="P42" s="452">
        <f t="shared" si="2"/>
        <v>186.64971523259163</v>
      </c>
      <c r="Q42" s="452">
        <f t="shared" si="3"/>
        <v>6.1002184101560459</v>
      </c>
      <c r="R42" s="452">
        <f t="shared" si="4"/>
        <v>4.2203732632105755</v>
      </c>
      <c r="S42" s="452">
        <f t="shared" si="5"/>
        <v>10.320591673366636</v>
      </c>
      <c r="T42" s="92" t="s">
        <v>878</v>
      </c>
      <c r="U42" s="379">
        <v>1825</v>
      </c>
      <c r="V42" s="334">
        <v>1825</v>
      </c>
    </row>
    <row r="43" spans="1:22">
      <c r="A43" s="450">
        <v>30</v>
      </c>
      <c r="B43" s="443" t="s">
        <v>821</v>
      </c>
      <c r="C43" s="379">
        <v>1472</v>
      </c>
      <c r="D43" s="334">
        <v>1397</v>
      </c>
      <c r="E43" s="452">
        <v>88.32</v>
      </c>
      <c r="F43" s="407">
        <v>58.88</v>
      </c>
      <c r="G43" s="452">
        <v>147.19999999999999</v>
      </c>
      <c r="H43" s="452">
        <v>12.126784668820433</v>
      </c>
      <c r="I43" s="407">
        <v>8.5350680256631932</v>
      </c>
      <c r="J43" s="452">
        <f t="shared" si="0"/>
        <v>20.661852694483628</v>
      </c>
      <c r="K43" s="452">
        <v>78.068930851951251</v>
      </c>
      <c r="L43" s="407">
        <v>52.045939055002755</v>
      </c>
      <c r="M43" s="452">
        <f t="shared" si="1"/>
        <v>130.114869906954</v>
      </c>
      <c r="N43" s="407">
        <v>85.526123674750878</v>
      </c>
      <c r="O43" s="452">
        <v>57.350398067676821</v>
      </c>
      <c r="P43" s="452">
        <f t="shared" si="2"/>
        <v>142.87652174242771</v>
      </c>
      <c r="Q43" s="452">
        <f t="shared" si="3"/>
        <v>4.6695918460208077</v>
      </c>
      <c r="R43" s="452">
        <f t="shared" si="4"/>
        <v>3.2306090129891274</v>
      </c>
      <c r="S43" s="452">
        <f t="shared" si="5"/>
        <v>7.9002008590099138</v>
      </c>
      <c r="T43" s="92" t="s">
        <v>878</v>
      </c>
      <c r="U43" s="379">
        <v>1397</v>
      </c>
      <c r="V43" s="334">
        <v>1397</v>
      </c>
    </row>
    <row r="44" spans="1:22">
      <c r="A44" s="450">
        <v>31</v>
      </c>
      <c r="B44" s="443" t="s">
        <v>822</v>
      </c>
      <c r="C44" s="379">
        <v>576</v>
      </c>
      <c r="D44" s="334">
        <v>547</v>
      </c>
      <c r="E44" s="452">
        <v>34.56</v>
      </c>
      <c r="F44" s="407">
        <v>23.04</v>
      </c>
      <c r="G44" s="452">
        <v>57.6</v>
      </c>
      <c r="H44" s="452">
        <v>4.7482829018216011</v>
      </c>
      <c r="I44" s="407">
        <v>3.3419342949447146</v>
      </c>
      <c r="J44" s="452">
        <f t="shared" si="0"/>
        <v>8.0902171967663161</v>
      </c>
      <c r="K44" s="452">
        <v>30.568149732295872</v>
      </c>
      <c r="L44" s="407">
        <v>20.378760675079818</v>
      </c>
      <c r="M44" s="452">
        <f t="shared" si="1"/>
        <v>50.94691040737569</v>
      </c>
      <c r="N44" s="407">
        <v>33.488038403785779</v>
      </c>
      <c r="O44" s="407">
        <v>22.455739257708817</v>
      </c>
      <c r="P44" s="452">
        <f t="shared" si="2"/>
        <v>55.943777661494593</v>
      </c>
      <c r="Q44" s="452">
        <f t="shared" si="3"/>
        <v>1.8283942303316962</v>
      </c>
      <c r="R44" s="452">
        <f t="shared" si="4"/>
        <v>1.2649557123157145</v>
      </c>
      <c r="S44" s="452">
        <f t="shared" si="5"/>
        <v>3.0933499426474143</v>
      </c>
      <c r="T44" s="92" t="s">
        <v>878</v>
      </c>
      <c r="U44" s="379">
        <v>547</v>
      </c>
      <c r="V44" s="334">
        <v>547</v>
      </c>
    </row>
    <row r="45" spans="1:22">
      <c r="A45" s="450">
        <v>32</v>
      </c>
      <c r="B45" s="443" t="s">
        <v>823</v>
      </c>
      <c r="C45" s="379">
        <v>719</v>
      </c>
      <c r="D45" s="334">
        <v>682</v>
      </c>
      <c r="E45" s="452">
        <v>43.14</v>
      </c>
      <c r="F45" s="407">
        <v>28.76</v>
      </c>
      <c r="G45" s="452">
        <v>71.900000000000006</v>
      </c>
      <c r="H45" s="452">
        <v>5.9201625942272971</v>
      </c>
      <c r="I45" s="407">
        <v>4.1667261227647083</v>
      </c>
      <c r="J45" s="452">
        <f t="shared" si="0"/>
        <v>10.086888716992005</v>
      </c>
      <c r="K45" s="452">
        <v>38.112391439535259</v>
      </c>
      <c r="L45" s="407">
        <v>25.40825371189111</v>
      </c>
      <c r="M45" s="452">
        <f t="shared" si="1"/>
        <v>63.520645151426365</v>
      </c>
      <c r="N45" s="407">
        <v>41.752910770350823</v>
      </c>
      <c r="O45" s="452">
        <v>27.997832127527268</v>
      </c>
      <c r="P45" s="452">
        <f t="shared" si="2"/>
        <v>69.750742897878098</v>
      </c>
      <c r="Q45" s="452">
        <f t="shared" si="3"/>
        <v>2.2796432634117352</v>
      </c>
      <c r="R45" s="452">
        <f t="shared" si="4"/>
        <v>1.5771477071285496</v>
      </c>
      <c r="S45" s="452">
        <f t="shared" si="5"/>
        <v>3.8567909705402741</v>
      </c>
      <c r="T45" s="92" t="s">
        <v>878</v>
      </c>
      <c r="U45" s="379">
        <v>682</v>
      </c>
      <c r="V45" s="334">
        <v>682</v>
      </c>
    </row>
    <row r="46" spans="1:22">
      <c r="A46" s="438">
        <v>33</v>
      </c>
      <c r="B46" s="330" t="s">
        <v>824</v>
      </c>
      <c r="C46" s="379">
        <v>1457</v>
      </c>
      <c r="D46" s="379">
        <v>1383</v>
      </c>
      <c r="E46" s="407">
        <v>87.42</v>
      </c>
      <c r="F46" s="407">
        <v>58.28</v>
      </c>
      <c r="G46" s="452">
        <v>145.69999999999999</v>
      </c>
      <c r="H46" s="452">
        <v>12.005256404422806</v>
      </c>
      <c r="I46" s="407">
        <v>8.4495340583337128</v>
      </c>
      <c r="J46" s="452">
        <f t="shared" si="0"/>
        <v>20.45479046275652</v>
      </c>
      <c r="K46" s="452">
        <v>77.286565045274585</v>
      </c>
      <c r="L46" s="407">
        <v>51.524361999333436</v>
      </c>
      <c r="M46" s="452">
        <f t="shared" si="1"/>
        <v>128.81092704460804</v>
      </c>
      <c r="N46" s="407">
        <v>84.669025799699682</v>
      </c>
      <c r="O46" s="452">
        <v>56.775662510806754</v>
      </c>
      <c r="P46" s="452">
        <f t="shared" si="2"/>
        <v>141.44468831050642</v>
      </c>
      <c r="Q46" s="452">
        <f t="shared" si="3"/>
        <v>4.6227956499977125</v>
      </c>
      <c r="R46" s="452">
        <f t="shared" si="4"/>
        <v>3.1982335468603935</v>
      </c>
      <c r="S46" s="452">
        <f t="shared" si="5"/>
        <v>7.8210291968581487</v>
      </c>
      <c r="T46" s="92" t="s">
        <v>878</v>
      </c>
      <c r="U46" s="379">
        <v>1383</v>
      </c>
      <c r="V46" s="334">
        <v>1383</v>
      </c>
    </row>
    <row r="47" spans="1:22">
      <c r="A47" s="438">
        <v>34</v>
      </c>
      <c r="B47" s="330" t="s">
        <v>825</v>
      </c>
      <c r="C47" s="379">
        <v>1097</v>
      </c>
      <c r="D47" s="379">
        <v>1041</v>
      </c>
      <c r="E47" s="407">
        <v>65.819999999999993</v>
      </c>
      <c r="F47" s="407">
        <v>43.88</v>
      </c>
      <c r="G47" s="452">
        <v>109.69999999999999</v>
      </c>
      <c r="H47" s="452">
        <v>9.0364945169950381</v>
      </c>
      <c r="I47" s="407">
        <v>6.3600614278563947</v>
      </c>
      <c r="J47" s="452">
        <f t="shared" si="0"/>
        <v>15.396555944851432</v>
      </c>
      <c r="K47" s="452">
        <v>58.17448605360147</v>
      </c>
      <c r="L47" s="407">
        <v>38.782979639411508</v>
      </c>
      <c r="M47" s="452">
        <f t="shared" si="1"/>
        <v>96.957465693012978</v>
      </c>
      <c r="N47" s="407">
        <v>63.73134913773491</v>
      </c>
      <c r="O47" s="452">
        <v>42.735693907266693</v>
      </c>
      <c r="P47" s="452">
        <f t="shared" si="2"/>
        <v>106.4670430450016</v>
      </c>
      <c r="Q47" s="452">
        <f t="shared" si="3"/>
        <v>3.4796314328615949</v>
      </c>
      <c r="R47" s="452">
        <f t="shared" si="4"/>
        <v>2.4073471600012084</v>
      </c>
      <c r="S47" s="452">
        <f t="shared" si="5"/>
        <v>5.8869785928628033</v>
      </c>
      <c r="T47" s="92" t="s">
        <v>878</v>
      </c>
      <c r="U47" s="379">
        <v>1041</v>
      </c>
      <c r="V47" s="334">
        <v>1041</v>
      </c>
    </row>
    <row r="48" spans="1:22">
      <c r="A48" s="438">
        <v>35</v>
      </c>
      <c r="B48" s="330" t="s">
        <v>826</v>
      </c>
      <c r="C48" s="379">
        <v>1650</v>
      </c>
      <c r="D48" s="379">
        <v>1566</v>
      </c>
      <c r="E48" s="407">
        <v>99</v>
      </c>
      <c r="F48" s="407">
        <v>66</v>
      </c>
      <c r="G48" s="452">
        <v>165</v>
      </c>
      <c r="H48" s="452">
        <v>13.593804431906081</v>
      </c>
      <c r="I48" s="407">
        <v>9.5675852027119248</v>
      </c>
      <c r="J48" s="452">
        <f t="shared" si="0"/>
        <v>23.161389634618004</v>
      </c>
      <c r="K48" s="452">
        <v>87.51320380397685</v>
      </c>
      <c r="L48" s="407">
        <v>58.342119227010961</v>
      </c>
      <c r="M48" s="452">
        <f t="shared" si="1"/>
        <v>145.85532303098782</v>
      </c>
      <c r="N48" s="407">
        <v>95.872519452154506</v>
      </c>
      <c r="O48" s="452">
        <v>64.288277289893983</v>
      </c>
      <c r="P48" s="452">
        <f t="shared" si="2"/>
        <v>160.16079674204849</v>
      </c>
      <c r="Q48" s="452">
        <f t="shared" si="3"/>
        <v>5.2344887837284233</v>
      </c>
      <c r="R48" s="452">
        <f t="shared" si="4"/>
        <v>3.62142713982891</v>
      </c>
      <c r="S48" s="452">
        <f t="shared" si="5"/>
        <v>8.8559159235573475</v>
      </c>
      <c r="T48" s="92" t="s">
        <v>878</v>
      </c>
      <c r="U48" s="379">
        <v>1566</v>
      </c>
      <c r="V48" s="334">
        <v>1566</v>
      </c>
    </row>
    <row r="49" spans="1:22" ht="15" customHeight="1">
      <c r="A49" s="438">
        <v>36</v>
      </c>
      <c r="B49" s="330" t="s">
        <v>827</v>
      </c>
      <c r="C49" s="379">
        <v>1180</v>
      </c>
      <c r="D49" s="379">
        <v>1120</v>
      </c>
      <c r="E49" s="407">
        <v>70.8</v>
      </c>
      <c r="F49" s="407">
        <v>47.2</v>
      </c>
      <c r="G49" s="452">
        <v>118</v>
      </c>
      <c r="H49" s="452">
        <v>9.7222611518102244</v>
      </c>
      <c r="I49" s="407">
        <v>6.8427173863584647</v>
      </c>
      <c r="J49" s="452">
        <f t="shared" si="0"/>
        <v>16.564978538168688</v>
      </c>
      <c r="K49" s="452">
        <v>62.589264534134145</v>
      </c>
      <c r="L49" s="407">
        <v>41.726164453545515</v>
      </c>
      <c r="M49" s="452">
        <f t="shared" si="1"/>
        <v>104.31542898767967</v>
      </c>
      <c r="N49" s="407">
        <v>68.567830004095185</v>
      </c>
      <c r="O49" s="452">
        <v>45.978844549604894</v>
      </c>
      <c r="P49" s="452">
        <f t="shared" si="2"/>
        <v>114.54667455370009</v>
      </c>
      <c r="Q49" s="452">
        <f t="shared" si="3"/>
        <v>3.7436956818491893</v>
      </c>
      <c r="R49" s="452">
        <f t="shared" si="4"/>
        <v>2.5900372902990867</v>
      </c>
      <c r="S49" s="452">
        <f t="shared" si="5"/>
        <v>6.3337329721482689</v>
      </c>
      <c r="T49" s="92" t="s">
        <v>878</v>
      </c>
      <c r="U49" s="379">
        <v>1120</v>
      </c>
      <c r="V49" s="334">
        <v>1120</v>
      </c>
    </row>
    <row r="50" spans="1:22" ht="15" customHeight="1">
      <c r="A50" s="438">
        <v>37</v>
      </c>
      <c r="B50" s="330" t="s">
        <v>828</v>
      </c>
      <c r="C50" s="379">
        <v>1751</v>
      </c>
      <c r="D50" s="379">
        <v>1663</v>
      </c>
      <c r="E50" s="407">
        <v>105.06</v>
      </c>
      <c r="F50" s="407">
        <v>70.040000000000006</v>
      </c>
      <c r="G50" s="452">
        <v>175.10000000000002</v>
      </c>
      <c r="H50" s="452">
        <v>14.435821692375361</v>
      </c>
      <c r="I50" s="407">
        <v>10.160213404923327</v>
      </c>
      <c r="J50" s="452">
        <f t="shared" si="0"/>
        <v>24.596035097298689</v>
      </c>
      <c r="K50" s="452">
        <v>92.933881178808122</v>
      </c>
      <c r="L50" s="407">
        <v>61.955903112719817</v>
      </c>
      <c r="M50" s="452">
        <f t="shared" si="1"/>
        <v>154.88978429152795</v>
      </c>
      <c r="N50" s="407">
        <v>101.81098330072348</v>
      </c>
      <c r="O50" s="407">
        <v>68.270373648207979</v>
      </c>
      <c r="P50" s="452">
        <f t="shared" si="2"/>
        <v>170.08135694893144</v>
      </c>
      <c r="Q50" s="452">
        <f t="shared" si="3"/>
        <v>5.5587195704599992</v>
      </c>
      <c r="R50" s="452">
        <f t="shared" si="4"/>
        <v>3.8457428694351705</v>
      </c>
      <c r="S50" s="452">
        <f t="shared" si="5"/>
        <v>9.4044624398951839</v>
      </c>
      <c r="T50" s="92" t="s">
        <v>878</v>
      </c>
      <c r="U50" s="379">
        <v>1663</v>
      </c>
      <c r="V50" s="334">
        <v>1663</v>
      </c>
    </row>
    <row r="51" spans="1:22" ht="15" customHeight="1">
      <c r="A51" s="438">
        <v>38</v>
      </c>
      <c r="B51" s="330" t="s">
        <v>829</v>
      </c>
      <c r="C51" s="379">
        <v>1566</v>
      </c>
      <c r="D51" s="379">
        <v>1486</v>
      </c>
      <c r="E51" s="407">
        <v>93.96</v>
      </c>
      <c r="F51" s="407">
        <v>62.64</v>
      </c>
      <c r="G51" s="452">
        <v>156.6</v>
      </c>
      <c r="H51" s="452">
        <v>12.899357206776781</v>
      </c>
      <c r="I51" s="407">
        <v>9.0788196751148913</v>
      </c>
      <c r="J51" s="452">
        <f t="shared" si="0"/>
        <v>21.97817688189167</v>
      </c>
      <c r="K51" s="452">
        <v>83.042542051538703</v>
      </c>
      <c r="L51" s="407">
        <v>55.361678908900565</v>
      </c>
      <c r="M51" s="452">
        <f t="shared" si="1"/>
        <v>138.40422096043926</v>
      </c>
      <c r="N51" s="407">
        <v>90.974817309004862</v>
      </c>
      <c r="O51" s="452">
        <v>61.004074107779346</v>
      </c>
      <c r="P51" s="452">
        <f t="shared" si="2"/>
        <v>151.97889141678422</v>
      </c>
      <c r="Q51" s="452">
        <f t="shared" si="3"/>
        <v>4.9670819493106251</v>
      </c>
      <c r="R51" s="452">
        <f t="shared" si="4"/>
        <v>3.4364244762361125</v>
      </c>
      <c r="S51" s="452">
        <f t="shared" si="5"/>
        <v>8.4035064255467091</v>
      </c>
      <c r="T51" s="92" t="s">
        <v>878</v>
      </c>
      <c r="U51" s="379">
        <v>1486</v>
      </c>
      <c r="V51" s="334">
        <v>1486</v>
      </c>
    </row>
    <row r="52" spans="1:22" ht="15" customHeight="1">
      <c r="A52" s="635" t="s">
        <v>14</v>
      </c>
      <c r="B52" s="635"/>
      <c r="C52" s="349">
        <f t="shared" ref="C52:I52" si="6">SUM(C14:C51)</f>
        <v>69473</v>
      </c>
      <c r="D52" s="349">
        <f t="shared" si="6"/>
        <v>65931</v>
      </c>
      <c r="E52" s="382">
        <f t="shared" si="6"/>
        <v>4168.38</v>
      </c>
      <c r="F52" s="382">
        <f t="shared" si="6"/>
        <v>2778.9200000000005</v>
      </c>
      <c r="G52" s="383">
        <f t="shared" si="6"/>
        <v>6947.3</v>
      </c>
      <c r="H52" s="384">
        <f t="shared" si="6"/>
        <v>572.31999999999994</v>
      </c>
      <c r="I52" s="382">
        <f t="shared" si="6"/>
        <v>402.81</v>
      </c>
      <c r="J52" s="453">
        <f t="shared" si="0"/>
        <v>975.12999999999988</v>
      </c>
      <c r="K52" s="383">
        <f>SUM(K14:K51)</f>
        <v>3684.4399999999978</v>
      </c>
      <c r="L52" s="384">
        <f>SUM(L14:L51)</f>
        <v>2456.2926326667048</v>
      </c>
      <c r="M52" s="453">
        <f t="shared" si="1"/>
        <v>6140.7326326667026</v>
      </c>
      <c r="N52" s="382">
        <f>SUM(N14:N51)</f>
        <v>4036.3799999999997</v>
      </c>
      <c r="O52" s="382">
        <f>SUM(O14:O51)</f>
        <v>2706.6349999999998</v>
      </c>
      <c r="P52" s="453">
        <f t="shared" si="2"/>
        <v>6743.0149999999994</v>
      </c>
      <c r="Q52" s="453">
        <f t="shared" si="3"/>
        <v>220.37999999999784</v>
      </c>
      <c r="R52" s="453">
        <f t="shared" si="4"/>
        <v>152.46763266670496</v>
      </c>
      <c r="S52" s="453">
        <f t="shared" si="5"/>
        <v>372.84763266670325</v>
      </c>
      <c r="T52" s="439" t="s">
        <v>878</v>
      </c>
      <c r="U52" s="339">
        <f>SUM(U14:U51)</f>
        <v>65931</v>
      </c>
      <c r="V52" s="385">
        <f>SUM(V14:V51)</f>
        <v>65931</v>
      </c>
    </row>
    <row r="53" spans="1:22" ht="15" customHeight="1">
      <c r="A53" s="10"/>
      <c r="B53" s="10"/>
      <c r="C53" s="386"/>
      <c r="D53" s="11"/>
      <c r="E53" s="11"/>
      <c r="F53" s="11"/>
      <c r="G53" s="11"/>
      <c r="H53" s="11"/>
      <c r="I53" s="11"/>
      <c r="J53" s="387"/>
      <c r="K53" s="11"/>
      <c r="L53" s="11"/>
      <c r="M53" s="388"/>
      <c r="N53" s="11"/>
      <c r="O53" s="11"/>
      <c r="P53" s="388"/>
      <c r="Q53" s="387"/>
      <c r="R53" s="389"/>
      <c r="S53" s="11"/>
      <c r="T53" s="11"/>
      <c r="U53" s="11"/>
      <c r="V53" s="11"/>
    </row>
    <row r="54" spans="1:22">
      <c r="A54" s="11"/>
      <c r="B54" s="11"/>
      <c r="C54" s="386"/>
      <c r="D54" s="26"/>
      <c r="G54" s="11"/>
      <c r="H54" s="11"/>
      <c r="I54" s="11"/>
      <c r="J54" s="11"/>
      <c r="K54" s="11"/>
      <c r="L54" s="11"/>
      <c r="M54" s="11"/>
      <c r="N54" s="11"/>
      <c r="O54" s="11"/>
      <c r="P54" s="11"/>
      <c r="Q54" s="11"/>
      <c r="R54" s="11"/>
      <c r="S54" s="11"/>
      <c r="T54" s="11"/>
      <c r="U54" s="11"/>
      <c r="V54" s="11"/>
    </row>
    <row r="55" spans="1:22">
      <c r="A55" s="11"/>
      <c r="B55" s="11"/>
      <c r="C55" s="11"/>
      <c r="D55" s="11"/>
      <c r="E55" s="11"/>
      <c r="F55" s="405"/>
      <c r="G55" s="11"/>
      <c r="H55" s="11"/>
      <c r="I55" s="11"/>
      <c r="J55" s="11"/>
      <c r="K55" s="11"/>
      <c r="L55" s="11"/>
      <c r="M55" s="11"/>
      <c r="N55" s="11"/>
      <c r="O55" s="11"/>
      <c r="P55" s="11"/>
      <c r="Q55" s="11"/>
      <c r="R55" s="11"/>
      <c r="S55" s="11"/>
      <c r="T55" s="11"/>
      <c r="U55" s="11"/>
      <c r="V55" s="11"/>
    </row>
    <row r="57" spans="1:22" ht="12.75" customHeight="1">
      <c r="P57" s="641" t="s">
        <v>1027</v>
      </c>
      <c r="Q57" s="641"/>
      <c r="R57" s="641"/>
    </row>
    <row r="58" spans="1:22" ht="12.75" customHeight="1">
      <c r="P58" s="641"/>
      <c r="Q58" s="641"/>
      <c r="R58" s="641"/>
    </row>
    <row r="59" spans="1:22" ht="12.75" customHeight="1">
      <c r="P59" s="641"/>
      <c r="Q59" s="641"/>
      <c r="R59" s="641"/>
    </row>
    <row r="60" spans="1:22" ht="12.75" customHeight="1">
      <c r="D60" s="309"/>
      <c r="J60" s="390"/>
      <c r="P60" s="641"/>
      <c r="Q60" s="641"/>
      <c r="R60" s="641"/>
    </row>
  </sheetData>
  <mergeCells count="22">
    <mergeCell ref="Q1:S1"/>
    <mergeCell ref="A3:Q3"/>
    <mergeCell ref="A4:P4"/>
    <mergeCell ref="A5:Q5"/>
    <mergeCell ref="A52:B52"/>
    <mergeCell ref="P9:S9"/>
    <mergeCell ref="A9:B9"/>
    <mergeCell ref="Q11:S11"/>
    <mergeCell ref="A8:V8"/>
    <mergeCell ref="A11:A12"/>
    <mergeCell ref="B11:B12"/>
    <mergeCell ref="C11:C12"/>
    <mergeCell ref="D11:D12"/>
    <mergeCell ref="E11:G11"/>
    <mergeCell ref="H11:J11"/>
    <mergeCell ref="K11:M11"/>
    <mergeCell ref="O10:V10"/>
    <mergeCell ref="P57:R60"/>
    <mergeCell ref="N11:P11"/>
    <mergeCell ref="T11:T12"/>
    <mergeCell ref="U11:U12"/>
    <mergeCell ref="V11:V12"/>
  </mergeCells>
  <printOptions horizontalCentered="1"/>
  <pageMargins left="0.70866141732283472" right="0.70866141732283472" top="0.23622047244094491" bottom="0" header="0.31496062992125984" footer="0.31496062992125984"/>
  <pageSetup paperSize="9" scale="61" orientation="landscape" r:id="rId1"/>
</worksheet>
</file>

<file path=xl/worksheets/sheet27.xml><?xml version="1.0" encoding="utf-8"?>
<worksheet xmlns="http://schemas.openxmlformats.org/spreadsheetml/2006/main" xmlns:r="http://schemas.openxmlformats.org/officeDocument/2006/relationships">
  <sheetPr>
    <pageSetUpPr fitToPage="1"/>
  </sheetPr>
  <dimension ref="A1:V65"/>
  <sheetViews>
    <sheetView topLeftCell="A34" zoomScaleSheetLayoutView="86" workbookViewId="0">
      <selection activeCell="I55" sqref="I55:K58"/>
    </sheetView>
  </sheetViews>
  <sheetFormatPr defaultColWidth="9.140625" defaultRowHeight="12.75"/>
  <cols>
    <col min="1" max="1" width="7.28515625" style="309" customWidth="1"/>
    <col min="2" max="2" width="16.5703125" style="309" customWidth="1"/>
    <col min="3" max="3" width="13.28515625" style="309" customWidth="1"/>
    <col min="4" max="4" width="12.5703125" style="309" customWidth="1"/>
    <col min="5" max="5" width="13.7109375" style="309" customWidth="1"/>
    <col min="6" max="6" width="13.7109375" style="416" customWidth="1"/>
    <col min="7" max="7" width="20" style="309" customWidth="1"/>
    <col min="8" max="8" width="13" style="309" customWidth="1"/>
    <col min="9" max="9" width="20.28515625" style="309" customWidth="1"/>
    <col min="10" max="16384" width="9.140625" style="309"/>
  </cols>
  <sheetData>
    <row r="1" spans="1:22" customFormat="1" ht="15">
      <c r="I1" s="316" t="s">
        <v>60</v>
      </c>
      <c r="J1" s="35"/>
    </row>
    <row r="2" spans="1:22" customFormat="1" ht="15">
      <c r="A2" s="732" t="s">
        <v>0</v>
      </c>
      <c r="B2" s="732"/>
      <c r="C2" s="732"/>
      <c r="D2" s="732"/>
      <c r="E2" s="732"/>
      <c r="F2" s="732"/>
      <c r="G2" s="732"/>
      <c r="H2" s="732"/>
      <c r="I2" s="732"/>
      <c r="J2" s="37"/>
    </row>
    <row r="3" spans="1:22" customFormat="1" ht="20.25">
      <c r="A3" s="668" t="s">
        <v>652</v>
      </c>
      <c r="B3" s="668"/>
      <c r="C3" s="668"/>
      <c r="D3" s="668"/>
      <c r="E3" s="668"/>
      <c r="F3" s="668"/>
      <c r="G3" s="668"/>
      <c r="H3" s="668"/>
      <c r="I3" s="668"/>
      <c r="J3" s="36"/>
    </row>
    <row r="4" spans="1:22" customFormat="1" ht="10.5" customHeight="1"/>
    <row r="5" spans="1:22" ht="30.75" customHeight="1">
      <c r="A5" s="781" t="s">
        <v>672</v>
      </c>
      <c r="B5" s="781"/>
      <c r="C5" s="781"/>
      <c r="D5" s="781"/>
      <c r="E5" s="781"/>
      <c r="F5" s="781"/>
      <c r="G5" s="781"/>
      <c r="H5" s="781"/>
      <c r="I5" s="781"/>
    </row>
    <row r="7" spans="1:22" ht="0.75" customHeight="1"/>
    <row r="8" spans="1:22">
      <c r="A8" s="13" t="s">
        <v>831</v>
      </c>
      <c r="I8" s="317" t="s">
        <v>17</v>
      </c>
    </row>
    <row r="9" spans="1:22">
      <c r="D9" s="725" t="s">
        <v>1013</v>
      </c>
      <c r="E9" s="725"/>
      <c r="F9" s="725"/>
      <c r="G9" s="725"/>
      <c r="H9" s="725"/>
      <c r="I9" s="725"/>
      <c r="U9" s="18"/>
      <c r="V9" s="20"/>
    </row>
    <row r="10" spans="1:22" ht="68.45" customHeight="1">
      <c r="A10" s="586" t="s">
        <v>2</v>
      </c>
      <c r="B10" s="586" t="s">
        <v>3</v>
      </c>
      <c r="C10" s="585" t="s">
        <v>671</v>
      </c>
      <c r="D10" s="585" t="s">
        <v>673</v>
      </c>
      <c r="E10" s="585" t="s">
        <v>109</v>
      </c>
      <c r="F10" s="586" t="s">
        <v>225</v>
      </c>
      <c r="G10" s="585" t="s">
        <v>446</v>
      </c>
      <c r="H10" s="585" t="s">
        <v>152</v>
      </c>
      <c r="I10" s="591" t="s">
        <v>1023</v>
      </c>
    </row>
    <row r="11" spans="1:22" s="99" customFormat="1" ht="15.75" customHeight="1">
      <c r="A11" s="59">
        <v>1</v>
      </c>
      <c r="B11" s="58">
        <v>2</v>
      </c>
      <c r="C11" s="59">
        <v>3</v>
      </c>
      <c r="D11" s="58">
        <v>4</v>
      </c>
      <c r="E11" s="59">
        <v>5</v>
      </c>
      <c r="F11" s="58">
        <v>6</v>
      </c>
      <c r="G11" s="59">
        <v>7</v>
      </c>
      <c r="H11" s="58">
        <v>8</v>
      </c>
      <c r="I11" s="59">
        <v>9</v>
      </c>
    </row>
    <row r="12" spans="1:22" s="99" customFormat="1" ht="15" customHeight="1">
      <c r="A12" s="391">
        <v>1</v>
      </c>
      <c r="B12" s="138" t="s">
        <v>792</v>
      </c>
      <c r="C12" s="392">
        <v>103.70632499999998</v>
      </c>
      <c r="D12" s="370">
        <v>16.084760426416235</v>
      </c>
      <c r="E12" s="392">
        <v>87.08</v>
      </c>
      <c r="F12" s="392">
        <v>0</v>
      </c>
      <c r="G12" s="318">
        <v>750</v>
      </c>
      <c r="H12" s="392">
        <v>89.089067718947476</v>
      </c>
      <c r="I12" s="392">
        <f>D12+E12+F12-H12</f>
        <v>14.075692707468761</v>
      </c>
      <c r="J12" s="592"/>
      <c r="K12" s="309"/>
      <c r="L12" s="592"/>
      <c r="M12" s="592"/>
    </row>
    <row r="13" spans="1:22" s="99" customFormat="1" ht="15" customHeight="1">
      <c r="A13" s="391">
        <v>2</v>
      </c>
      <c r="B13" s="138" t="s">
        <v>793</v>
      </c>
      <c r="C13" s="392">
        <v>68.707425000000001</v>
      </c>
      <c r="D13" s="370">
        <v>10.656461605798505</v>
      </c>
      <c r="E13" s="392">
        <v>57.69</v>
      </c>
      <c r="F13" s="392">
        <v>0</v>
      </c>
      <c r="G13" s="440">
        <v>750</v>
      </c>
      <c r="H13" s="392">
        <v>59.023212312455456</v>
      </c>
      <c r="I13" s="392">
        <f t="shared" ref="I13:I50" si="0">D13+E13+F13-H13</f>
        <v>9.3232492933430535</v>
      </c>
      <c r="J13" s="592"/>
      <c r="K13" s="587"/>
      <c r="L13" s="592"/>
      <c r="M13" s="592"/>
    </row>
    <row r="14" spans="1:22" s="99" customFormat="1" ht="15" customHeight="1">
      <c r="A14" s="391">
        <v>3</v>
      </c>
      <c r="B14" s="138" t="s">
        <v>794</v>
      </c>
      <c r="C14" s="392">
        <v>57.02962500000001</v>
      </c>
      <c r="D14" s="370">
        <v>8.8452450256371371</v>
      </c>
      <c r="E14" s="392">
        <v>52.36</v>
      </c>
      <c r="F14" s="392">
        <v>0</v>
      </c>
      <c r="G14" s="440">
        <v>750</v>
      </c>
      <c r="H14" s="392">
        <v>48.991381418743572</v>
      </c>
      <c r="I14" s="392">
        <f t="shared" si="0"/>
        <v>12.213863606893568</v>
      </c>
      <c r="J14" s="592"/>
      <c r="K14" s="587"/>
      <c r="L14" s="592"/>
      <c r="M14" s="592"/>
    </row>
    <row r="15" spans="1:22" s="99" customFormat="1" ht="15" customHeight="1">
      <c r="A15" s="391">
        <v>4</v>
      </c>
      <c r="B15" s="138" t="s">
        <v>795</v>
      </c>
      <c r="C15" s="392">
        <v>45.423299999999998</v>
      </c>
      <c r="D15" s="370">
        <v>7.0451141555467585</v>
      </c>
      <c r="E15" s="392">
        <v>38.14</v>
      </c>
      <c r="F15" s="392">
        <v>0</v>
      </c>
      <c r="G15" s="440">
        <v>750</v>
      </c>
      <c r="H15" s="392">
        <v>39.020951226630274</v>
      </c>
      <c r="I15" s="392">
        <f t="shared" si="0"/>
        <v>6.1641629289164825</v>
      </c>
      <c r="J15" s="592"/>
      <c r="K15" s="587"/>
      <c r="L15" s="592"/>
      <c r="M15" s="592"/>
    </row>
    <row r="16" spans="1:22" s="99" customFormat="1" ht="15" customHeight="1">
      <c r="A16" s="391">
        <v>5</v>
      </c>
      <c r="B16" s="138" t="s">
        <v>796</v>
      </c>
      <c r="C16" s="392">
        <v>83.046475000000001</v>
      </c>
      <c r="D16" s="370">
        <v>12.880435736522006</v>
      </c>
      <c r="E16" s="392">
        <v>59.73</v>
      </c>
      <c r="F16" s="392">
        <v>0</v>
      </c>
      <c r="G16" s="440">
        <v>750</v>
      </c>
      <c r="H16" s="392">
        <v>71.341193848059717</v>
      </c>
      <c r="I16" s="392">
        <f t="shared" si="0"/>
        <v>1.2692418884622896</v>
      </c>
      <c r="J16" s="592"/>
      <c r="K16" s="587"/>
      <c r="L16" s="592"/>
      <c r="M16" s="592"/>
    </row>
    <row r="17" spans="1:13" s="99" customFormat="1" ht="15" customHeight="1">
      <c r="A17" s="391">
        <v>6</v>
      </c>
      <c r="B17" s="138" t="s">
        <v>797</v>
      </c>
      <c r="C17" s="392">
        <v>45.902475000000003</v>
      </c>
      <c r="D17" s="370">
        <v>7.1194337795169265</v>
      </c>
      <c r="E17" s="392">
        <v>38.54</v>
      </c>
      <c r="F17" s="392">
        <v>0</v>
      </c>
      <c r="G17" s="440">
        <v>750</v>
      </c>
      <c r="H17" s="392">
        <v>39.432587199886747</v>
      </c>
      <c r="I17" s="392">
        <f t="shared" si="0"/>
        <v>6.2268465796301768</v>
      </c>
      <c r="J17" s="592"/>
      <c r="K17" s="587"/>
      <c r="L17" s="592"/>
      <c r="M17" s="592"/>
    </row>
    <row r="18" spans="1:13" s="99" customFormat="1" ht="15" customHeight="1">
      <c r="A18" s="391">
        <v>7</v>
      </c>
      <c r="B18" s="138" t="s">
        <v>798</v>
      </c>
      <c r="C18" s="392">
        <v>70.95</v>
      </c>
      <c r="D18" s="370">
        <v>15.709160749100111</v>
      </c>
      <c r="E18" s="392">
        <v>66.650000000000006</v>
      </c>
      <c r="F18" s="392">
        <v>0</v>
      </c>
      <c r="G18" s="440">
        <v>750</v>
      </c>
      <c r="H18" s="392">
        <v>81.42</v>
      </c>
      <c r="I18" s="392">
        <f t="shared" si="0"/>
        <v>0.93916074910011105</v>
      </c>
      <c r="J18" s="592"/>
      <c r="K18" s="587"/>
      <c r="L18" s="592"/>
      <c r="M18" s="592"/>
    </row>
    <row r="19" spans="1:13" s="99" customFormat="1" ht="15" customHeight="1">
      <c r="A19" s="391">
        <v>8</v>
      </c>
      <c r="B19" s="138" t="s">
        <v>799</v>
      </c>
      <c r="C19" s="392">
        <v>33.590425000000003</v>
      </c>
      <c r="D19" s="370">
        <v>3.658854312717573</v>
      </c>
      <c r="E19" s="392">
        <v>28.21</v>
      </c>
      <c r="F19" s="392">
        <v>0</v>
      </c>
      <c r="G19" s="440">
        <v>750</v>
      </c>
      <c r="H19" s="392">
        <v>28.65</v>
      </c>
      <c r="I19" s="392">
        <f t="shared" si="0"/>
        <v>3.2188543127175748</v>
      </c>
      <c r="J19" s="592"/>
      <c r="K19" s="587"/>
      <c r="L19" s="592"/>
      <c r="M19" s="592"/>
    </row>
    <row r="20" spans="1:13" s="99" customFormat="1" ht="15" customHeight="1">
      <c r="A20" s="391">
        <v>9</v>
      </c>
      <c r="B20" s="138" t="s">
        <v>800</v>
      </c>
      <c r="C20" s="392">
        <v>37.787075000000002</v>
      </c>
      <c r="D20" s="370">
        <v>4.3097510622024258</v>
      </c>
      <c r="E20" s="392">
        <v>31.73</v>
      </c>
      <c r="F20" s="392">
        <v>0</v>
      </c>
      <c r="G20" s="440">
        <v>750</v>
      </c>
      <c r="H20" s="392">
        <v>29.56</v>
      </c>
      <c r="I20" s="392">
        <f t="shared" si="0"/>
        <v>6.4797510622024284</v>
      </c>
      <c r="J20" s="592"/>
      <c r="K20" s="587"/>
      <c r="L20" s="592"/>
      <c r="M20" s="592"/>
    </row>
    <row r="21" spans="1:13" s="99" customFormat="1" ht="15" customHeight="1">
      <c r="A21" s="391">
        <v>10</v>
      </c>
      <c r="B21" s="138" t="s">
        <v>801</v>
      </c>
      <c r="C21" s="392">
        <v>50.658825</v>
      </c>
      <c r="D21" s="370">
        <v>7.857139510138321</v>
      </c>
      <c r="E21" s="392">
        <v>42.54</v>
      </c>
      <c r="F21" s="392">
        <v>0</v>
      </c>
      <c r="G21" s="440">
        <v>750</v>
      </c>
      <c r="H21" s="392">
        <v>43.518536511512778</v>
      </c>
      <c r="I21" s="392">
        <f t="shared" si="0"/>
        <v>6.8786029986255386</v>
      </c>
      <c r="J21" s="592"/>
      <c r="K21" s="587"/>
      <c r="L21" s="592"/>
      <c r="M21" s="592"/>
    </row>
    <row r="22" spans="1:13" s="99" customFormat="1" ht="15" customHeight="1">
      <c r="A22" s="391">
        <v>11</v>
      </c>
      <c r="B22" s="138" t="s">
        <v>802</v>
      </c>
      <c r="C22" s="392">
        <v>73.519124999999988</v>
      </c>
      <c r="D22" s="370">
        <v>11.402752073075085</v>
      </c>
      <c r="E22" s="392">
        <v>61.73</v>
      </c>
      <c r="F22" s="392">
        <v>0</v>
      </c>
      <c r="G22" s="440">
        <v>750</v>
      </c>
      <c r="H22" s="392">
        <v>63.156710121227079</v>
      </c>
      <c r="I22" s="392">
        <f t="shared" si="0"/>
        <v>9.9760419518480035</v>
      </c>
      <c r="J22" s="592"/>
      <c r="K22" s="587"/>
      <c r="L22" s="592"/>
      <c r="M22" s="592"/>
    </row>
    <row r="23" spans="1:13" s="99" customFormat="1" ht="15" customHeight="1">
      <c r="A23" s="391">
        <v>12</v>
      </c>
      <c r="B23" s="138" t="s">
        <v>803</v>
      </c>
      <c r="C23" s="392">
        <v>92.58</v>
      </c>
      <c r="D23" s="370">
        <v>17.634386819718767</v>
      </c>
      <c r="E23" s="392">
        <v>75.47</v>
      </c>
      <c r="F23" s="392">
        <v>0</v>
      </c>
      <c r="G23" s="440">
        <v>750</v>
      </c>
      <c r="H23" s="392">
        <v>92.45</v>
      </c>
      <c r="I23" s="392">
        <f t="shared" si="0"/>
        <v>0.65438681971876633</v>
      </c>
      <c r="J23" s="592"/>
      <c r="K23" s="587"/>
      <c r="L23" s="592"/>
      <c r="M23" s="592"/>
    </row>
    <row r="24" spans="1:13" s="99" customFormat="1" ht="15" customHeight="1">
      <c r="A24" s="391">
        <v>13</v>
      </c>
      <c r="B24" s="138" t="s">
        <v>804</v>
      </c>
      <c r="C24" s="392">
        <v>74.995724999999993</v>
      </c>
      <c r="D24" s="370">
        <v>11.631771443355985</v>
      </c>
      <c r="E24" s="392">
        <v>58.45</v>
      </c>
      <c r="F24" s="392">
        <v>0</v>
      </c>
      <c r="G24" s="440">
        <v>750</v>
      </c>
      <c r="H24" s="392">
        <v>64.425185475973279</v>
      </c>
      <c r="I24" s="392">
        <f t="shared" si="0"/>
        <v>5.6565859673827106</v>
      </c>
      <c r="J24" s="592"/>
      <c r="K24" s="587"/>
      <c r="L24" s="592"/>
      <c r="M24" s="592"/>
    </row>
    <row r="25" spans="1:13" s="99" customFormat="1" ht="15" customHeight="1">
      <c r="A25" s="391">
        <v>14</v>
      </c>
      <c r="B25" s="138" t="s">
        <v>805</v>
      </c>
      <c r="C25" s="392">
        <v>68.259749999999997</v>
      </c>
      <c r="D25" s="370">
        <v>10.587027604315029</v>
      </c>
      <c r="E25" s="392">
        <v>57.32</v>
      </c>
      <c r="F25" s="392">
        <v>0</v>
      </c>
      <c r="G25" s="440">
        <v>750</v>
      </c>
      <c r="H25" s="392">
        <v>58.638636459525749</v>
      </c>
      <c r="I25" s="392">
        <f t="shared" si="0"/>
        <v>9.2683911447892839</v>
      </c>
      <c r="J25" s="592"/>
      <c r="K25" s="587"/>
      <c r="L25" s="592"/>
      <c r="M25" s="592"/>
    </row>
    <row r="26" spans="1:13" s="99" customFormat="1" ht="15" customHeight="1">
      <c r="A26" s="391">
        <v>15</v>
      </c>
      <c r="B26" s="138" t="s">
        <v>806</v>
      </c>
      <c r="C26" s="392">
        <v>98.56</v>
      </c>
      <c r="D26" s="370">
        <v>19.437949257984318</v>
      </c>
      <c r="E26" s="392">
        <v>75.23</v>
      </c>
      <c r="F26" s="392">
        <v>0</v>
      </c>
      <c r="G26" s="440">
        <v>750</v>
      </c>
      <c r="H26" s="392">
        <v>93.56</v>
      </c>
      <c r="I26" s="392">
        <f t="shared" si="0"/>
        <v>1.1079492579843162</v>
      </c>
      <c r="J26" s="592"/>
      <c r="K26" s="587"/>
      <c r="L26" s="592"/>
      <c r="M26" s="592"/>
    </row>
    <row r="27" spans="1:13" s="99" customFormat="1" ht="15" customHeight="1">
      <c r="A27" s="391">
        <v>16</v>
      </c>
      <c r="B27" s="138" t="s">
        <v>807</v>
      </c>
      <c r="C27" s="392">
        <v>94.861725000000007</v>
      </c>
      <c r="D27" s="370">
        <v>14.712970691629272</v>
      </c>
      <c r="E27" s="392">
        <v>79.650000000000006</v>
      </c>
      <c r="F27" s="392">
        <v>0</v>
      </c>
      <c r="G27" s="440">
        <v>750</v>
      </c>
      <c r="H27" s="392">
        <v>81.491101362054593</v>
      </c>
      <c r="I27" s="392">
        <f t="shared" si="0"/>
        <v>12.871869329574679</v>
      </c>
      <c r="J27" s="592"/>
      <c r="K27" s="587"/>
      <c r="L27" s="592"/>
      <c r="M27" s="592"/>
    </row>
    <row r="28" spans="1:13" s="99" customFormat="1" ht="15" customHeight="1">
      <c r="A28" s="391">
        <v>17</v>
      </c>
      <c r="B28" s="138" t="s">
        <v>808</v>
      </c>
      <c r="C28" s="392">
        <v>28.378450000000001</v>
      </c>
      <c r="D28" s="370">
        <v>2.8504815425565373</v>
      </c>
      <c r="E28" s="392">
        <v>20.95</v>
      </c>
      <c r="F28" s="392">
        <v>0</v>
      </c>
      <c r="G28" s="440">
        <v>750</v>
      </c>
      <c r="H28" s="392">
        <v>15.78803391807868</v>
      </c>
      <c r="I28" s="392">
        <f t="shared" si="0"/>
        <v>8.012447624477856</v>
      </c>
      <c r="J28" s="592"/>
      <c r="K28" s="587"/>
      <c r="L28" s="592"/>
      <c r="M28" s="592"/>
    </row>
    <row r="29" spans="1:13" s="99" customFormat="1" ht="15" customHeight="1">
      <c r="A29" s="391">
        <v>18</v>
      </c>
      <c r="B29" s="138" t="s">
        <v>809</v>
      </c>
      <c r="C29" s="392">
        <v>70.728975000000005</v>
      </c>
      <c r="D29" s="370">
        <v>10.970002245099163</v>
      </c>
      <c r="E29" s="392">
        <v>59.39</v>
      </c>
      <c r="F29" s="392">
        <v>0</v>
      </c>
      <c r="G29" s="440">
        <v>750</v>
      </c>
      <c r="H29" s="392">
        <v>60.759827748854718</v>
      </c>
      <c r="I29" s="392">
        <f t="shared" si="0"/>
        <v>9.6001744962444491</v>
      </c>
      <c r="J29" s="592"/>
      <c r="K29" s="587"/>
      <c r="L29" s="592"/>
      <c r="M29" s="592"/>
    </row>
    <row r="30" spans="1:13" s="99" customFormat="1" ht="15" customHeight="1">
      <c r="A30" s="391">
        <v>19</v>
      </c>
      <c r="B30" s="138" t="s">
        <v>810</v>
      </c>
      <c r="C30" s="392">
        <v>142.00992500000001</v>
      </c>
      <c r="D30" s="370">
        <v>23.576606596198456</v>
      </c>
      <c r="E30" s="392">
        <v>98.25</v>
      </c>
      <c r="F30" s="392">
        <v>0</v>
      </c>
      <c r="G30" s="440">
        <v>750</v>
      </c>
      <c r="H30" s="392">
        <v>121.15</v>
      </c>
      <c r="I30" s="392">
        <f t="shared" si="0"/>
        <v>0.67660659619845376</v>
      </c>
      <c r="J30" s="592"/>
      <c r="K30" s="587"/>
      <c r="L30" s="592"/>
      <c r="M30" s="592"/>
    </row>
    <row r="31" spans="1:13" s="99" customFormat="1" ht="15" customHeight="1">
      <c r="A31" s="391">
        <v>20</v>
      </c>
      <c r="B31" s="138" t="s">
        <v>811</v>
      </c>
      <c r="C31" s="392">
        <v>104.36</v>
      </c>
      <c r="D31" s="370">
        <v>17.736996524373776</v>
      </c>
      <c r="E31" s="392">
        <v>97.56</v>
      </c>
      <c r="F31" s="392">
        <v>0</v>
      </c>
      <c r="G31" s="440">
        <v>750</v>
      </c>
      <c r="H31" s="392">
        <v>98.240349411454787</v>
      </c>
      <c r="I31" s="392">
        <f t="shared" si="0"/>
        <v>17.056647112918995</v>
      </c>
      <c r="J31" s="592"/>
      <c r="K31" s="587"/>
      <c r="L31" s="592"/>
      <c r="M31" s="592"/>
    </row>
    <row r="32" spans="1:13" s="99" customFormat="1" ht="15" customHeight="1">
      <c r="A32" s="391">
        <v>21</v>
      </c>
      <c r="B32" s="138" t="s">
        <v>812</v>
      </c>
      <c r="C32" s="392">
        <v>95.407349999999994</v>
      </c>
      <c r="D32" s="370">
        <v>14.797596652559458</v>
      </c>
      <c r="E32" s="392">
        <v>80.11</v>
      </c>
      <c r="F32" s="392">
        <v>0</v>
      </c>
      <c r="G32" s="440">
        <v>750</v>
      </c>
      <c r="H32" s="392">
        <v>81.959821303428939</v>
      </c>
      <c r="I32" s="392">
        <f t="shared" si="0"/>
        <v>12.947775349130524</v>
      </c>
      <c r="J32" s="592"/>
      <c r="K32" s="587"/>
      <c r="L32" s="592"/>
      <c r="M32" s="592"/>
    </row>
    <row r="33" spans="1:13" s="99" customFormat="1" ht="15" customHeight="1">
      <c r="A33" s="391">
        <v>22</v>
      </c>
      <c r="B33" s="138" t="s">
        <v>813</v>
      </c>
      <c r="C33" s="392">
        <v>88.15</v>
      </c>
      <c r="D33" s="370">
        <v>19.04265586907303</v>
      </c>
      <c r="E33" s="392">
        <v>74.7</v>
      </c>
      <c r="F33" s="392">
        <v>0</v>
      </c>
      <c r="G33" s="440">
        <v>750</v>
      </c>
      <c r="H33" s="392">
        <v>87.15</v>
      </c>
      <c r="I33" s="392">
        <f t="shared" si="0"/>
        <v>6.5926558690730275</v>
      </c>
      <c r="J33" s="592"/>
      <c r="K33" s="587"/>
      <c r="L33" s="592"/>
      <c r="M33" s="592"/>
    </row>
    <row r="34" spans="1:13" s="99" customFormat="1" ht="15" customHeight="1">
      <c r="A34" s="391">
        <v>23</v>
      </c>
      <c r="B34" s="138" t="s">
        <v>814</v>
      </c>
      <c r="C34" s="392">
        <v>94.517174999999995</v>
      </c>
      <c r="D34" s="370">
        <v>16.986018185996869</v>
      </c>
      <c r="E34" s="392">
        <v>87.44</v>
      </c>
      <c r="F34" s="392">
        <v>0</v>
      </c>
      <c r="G34" s="440">
        <v>750</v>
      </c>
      <c r="H34" s="392">
        <v>94.080886772941042</v>
      </c>
      <c r="I34" s="392">
        <f t="shared" si="0"/>
        <v>10.345131413055825</v>
      </c>
      <c r="J34" s="592"/>
      <c r="K34" s="587"/>
      <c r="L34" s="592"/>
      <c r="M34" s="592"/>
    </row>
    <row r="35" spans="1:13" s="99" customFormat="1" ht="15" customHeight="1">
      <c r="A35" s="391">
        <v>24</v>
      </c>
      <c r="B35" s="138" t="s">
        <v>815</v>
      </c>
      <c r="C35" s="392">
        <v>80.868774999999999</v>
      </c>
      <c r="D35" s="370">
        <v>12.542676368608751</v>
      </c>
      <c r="E35" s="392">
        <v>67.900000000000006</v>
      </c>
      <c r="F35" s="392">
        <v>0</v>
      </c>
      <c r="G35" s="440">
        <v>750</v>
      </c>
      <c r="H35" s="392">
        <v>75.150000000000006</v>
      </c>
      <c r="I35" s="392">
        <f t="shared" si="0"/>
        <v>5.2926763686087526</v>
      </c>
      <c r="J35" s="592"/>
      <c r="K35" s="587"/>
      <c r="L35" s="592"/>
      <c r="M35" s="592"/>
    </row>
    <row r="36" spans="1:13" s="99" customFormat="1" ht="15" customHeight="1">
      <c r="A36" s="391">
        <v>25</v>
      </c>
      <c r="B36" s="138" t="s">
        <v>816</v>
      </c>
      <c r="C36" s="392">
        <v>44.015625</v>
      </c>
      <c r="D36" s="370">
        <v>6.8267849925641189</v>
      </c>
      <c r="E36" s="392">
        <v>36.96</v>
      </c>
      <c r="F36" s="392">
        <v>0</v>
      </c>
      <c r="G36" s="440">
        <v>750</v>
      </c>
      <c r="H36" s="392">
        <v>37.811685992313372</v>
      </c>
      <c r="I36" s="392">
        <f t="shared" si="0"/>
        <v>5.9750990002507507</v>
      </c>
      <c r="J36" s="592"/>
      <c r="K36" s="587"/>
      <c r="L36" s="592"/>
      <c r="M36" s="592"/>
    </row>
    <row r="37" spans="1:13" s="99" customFormat="1" ht="15" customHeight="1">
      <c r="A37" s="391">
        <v>26</v>
      </c>
      <c r="B37" s="138" t="s">
        <v>817</v>
      </c>
      <c r="C37" s="392">
        <v>72.36</v>
      </c>
      <c r="D37" s="370">
        <v>11.222972797999342</v>
      </c>
      <c r="E37" s="392">
        <v>60.76</v>
      </c>
      <c r="F37" s="392">
        <v>0</v>
      </c>
      <c r="G37" s="440">
        <v>750</v>
      </c>
      <c r="H37" s="392">
        <v>62.160962122059985</v>
      </c>
      <c r="I37" s="392">
        <f t="shared" si="0"/>
        <v>9.8220106759393531</v>
      </c>
      <c r="J37" s="592"/>
      <c r="K37" s="587"/>
      <c r="L37" s="592"/>
      <c r="M37" s="592"/>
    </row>
    <row r="38" spans="1:13" s="99" customFormat="1" ht="15" customHeight="1">
      <c r="A38" s="391">
        <v>27</v>
      </c>
      <c r="B38" s="138" t="s">
        <v>818</v>
      </c>
      <c r="C38" s="392">
        <v>82.774974999999998</v>
      </c>
      <c r="D38" s="370">
        <v>12.838326323660523</v>
      </c>
      <c r="E38" s="392">
        <v>69.5</v>
      </c>
      <c r="F38" s="392">
        <v>0</v>
      </c>
      <c r="G38" s="440">
        <v>750</v>
      </c>
      <c r="H38" s="392">
        <v>71.107961382386137</v>
      </c>
      <c r="I38" s="392">
        <f t="shared" si="0"/>
        <v>11.230364941274388</v>
      </c>
      <c r="J38" s="592"/>
      <c r="K38" s="587"/>
      <c r="L38" s="592"/>
      <c r="M38" s="592"/>
    </row>
    <row r="39" spans="1:13" s="99" customFormat="1" ht="15" customHeight="1">
      <c r="A39" s="391">
        <v>28</v>
      </c>
      <c r="B39" s="138" t="s">
        <v>819</v>
      </c>
      <c r="C39" s="392">
        <v>75.8</v>
      </c>
      <c r="D39" s="370">
        <v>11.756513793371337</v>
      </c>
      <c r="E39" s="392">
        <v>63.65</v>
      </c>
      <c r="F39" s="392">
        <v>0</v>
      </c>
      <c r="G39" s="440">
        <v>750</v>
      </c>
      <c r="H39" s="392">
        <v>65.116099072030764</v>
      </c>
      <c r="I39" s="392">
        <f t="shared" si="0"/>
        <v>10.290414721340568</v>
      </c>
      <c r="J39" s="592"/>
      <c r="K39" s="587"/>
      <c r="L39" s="592"/>
      <c r="M39" s="592"/>
    </row>
    <row r="40" spans="1:13" s="99" customFormat="1" ht="15" customHeight="1">
      <c r="A40" s="391">
        <v>29</v>
      </c>
      <c r="B40" s="138" t="s">
        <v>820</v>
      </c>
      <c r="C40" s="392">
        <v>53.83</v>
      </c>
      <c r="D40" s="370">
        <v>8.3489859828123905</v>
      </c>
      <c r="E40" s="392">
        <v>45.2</v>
      </c>
      <c r="F40" s="392">
        <v>0</v>
      </c>
      <c r="G40" s="440">
        <v>750</v>
      </c>
      <c r="H40" s="392">
        <v>46.242738958409184</v>
      </c>
      <c r="I40" s="392">
        <f t="shared" si="0"/>
        <v>7.3062470244032127</v>
      </c>
      <c r="J40" s="592"/>
      <c r="K40" s="587"/>
      <c r="L40" s="592"/>
      <c r="M40" s="592"/>
    </row>
    <row r="41" spans="1:13" s="99" customFormat="1" ht="15" customHeight="1">
      <c r="A41" s="391">
        <v>30</v>
      </c>
      <c r="B41" s="138" t="s">
        <v>821</v>
      </c>
      <c r="C41" s="392">
        <v>59.897649999999999</v>
      </c>
      <c r="D41" s="370">
        <v>8.5145775652859115</v>
      </c>
      <c r="E41" s="392">
        <v>50.29</v>
      </c>
      <c r="F41" s="392">
        <v>0</v>
      </c>
      <c r="G41" s="440">
        <v>750</v>
      </c>
      <c r="H41" s="392">
        <v>47.159905227198806</v>
      </c>
      <c r="I41" s="392">
        <f t="shared" si="0"/>
        <v>11.644672338087105</v>
      </c>
      <c r="J41" s="592"/>
      <c r="K41" s="587"/>
      <c r="L41" s="592"/>
      <c r="M41" s="592"/>
    </row>
    <row r="42" spans="1:13" ht="15" customHeight="1">
      <c r="A42" s="330">
        <v>31</v>
      </c>
      <c r="B42" s="330" t="s">
        <v>822</v>
      </c>
      <c r="C42" s="371">
        <v>31.906949999999998</v>
      </c>
      <c r="D42" s="371">
        <v>4.1732444434373734</v>
      </c>
      <c r="E42" s="371">
        <v>26.79</v>
      </c>
      <c r="F42" s="392">
        <v>0</v>
      </c>
      <c r="G42" s="440">
        <v>750</v>
      </c>
      <c r="H42" s="371">
        <v>23.114454115121084</v>
      </c>
      <c r="I42" s="392">
        <f t="shared" si="0"/>
        <v>7.8487903283162872</v>
      </c>
      <c r="J42" s="592"/>
      <c r="K42" s="587"/>
      <c r="L42" s="592"/>
      <c r="M42" s="592"/>
    </row>
    <row r="43" spans="1:13" ht="15" customHeight="1">
      <c r="A43" s="330">
        <v>32</v>
      </c>
      <c r="B43" s="330" t="s">
        <v>823</v>
      </c>
      <c r="C43" s="371">
        <v>33.10275</v>
      </c>
      <c r="D43" s="371">
        <v>4.358711978979767</v>
      </c>
      <c r="E43" s="371">
        <v>37.22</v>
      </c>
      <c r="F43" s="392">
        <v>0</v>
      </c>
      <c r="G43" s="440">
        <v>750</v>
      </c>
      <c r="H43" s="371">
        <v>40.15</v>
      </c>
      <c r="I43" s="392">
        <f t="shared" si="0"/>
        <v>1.42871197897977</v>
      </c>
      <c r="J43" s="592"/>
      <c r="K43" s="587"/>
      <c r="L43" s="592"/>
      <c r="M43" s="592"/>
    </row>
    <row r="44" spans="1:13" ht="15" customHeight="1">
      <c r="A44" s="330">
        <v>33</v>
      </c>
      <c r="B44" s="330" t="s">
        <v>824</v>
      </c>
      <c r="C44" s="371">
        <v>56.852474999999998</v>
      </c>
      <c r="D44" s="371">
        <v>8.8177692153667451</v>
      </c>
      <c r="E44" s="371">
        <v>47.74</v>
      </c>
      <c r="F44" s="392">
        <v>0</v>
      </c>
      <c r="G44" s="440">
        <v>750</v>
      </c>
      <c r="H44" s="371">
        <v>48.839200456334467</v>
      </c>
      <c r="I44" s="392">
        <f t="shared" si="0"/>
        <v>7.71856875903228</v>
      </c>
      <c r="J44" s="592"/>
      <c r="K44" s="587"/>
      <c r="L44" s="592"/>
      <c r="M44" s="592"/>
    </row>
    <row r="45" spans="1:13" ht="15" customHeight="1">
      <c r="A45" s="330">
        <v>34</v>
      </c>
      <c r="B45" s="330" t="s">
        <v>825</v>
      </c>
      <c r="C45" s="371">
        <v>47.76</v>
      </c>
      <c r="D45" s="371">
        <v>7.4025904999241616</v>
      </c>
      <c r="E45" s="371">
        <v>40.08</v>
      </c>
      <c r="F45" s="392">
        <v>0</v>
      </c>
      <c r="G45" s="440">
        <v>750</v>
      </c>
      <c r="H45" s="371">
        <v>41.000914459396682</v>
      </c>
      <c r="I45" s="392">
        <f t="shared" si="0"/>
        <v>6.4816760405274749</v>
      </c>
      <c r="J45" s="592"/>
      <c r="K45" s="587"/>
      <c r="L45" s="592"/>
      <c r="M45" s="592"/>
    </row>
    <row r="46" spans="1:13" ht="15" customHeight="1">
      <c r="A46" s="330">
        <v>35</v>
      </c>
      <c r="B46" s="330" t="s">
        <v>826</v>
      </c>
      <c r="C46" s="371">
        <v>75.258300000000006</v>
      </c>
      <c r="D46" s="371">
        <v>11.672496596512907</v>
      </c>
      <c r="E46" s="371">
        <v>63.19</v>
      </c>
      <c r="F46" s="392">
        <v>0</v>
      </c>
      <c r="G46" s="440">
        <v>750</v>
      </c>
      <c r="H46" s="371">
        <v>65.44</v>
      </c>
      <c r="I46" s="392">
        <f t="shared" si="0"/>
        <v>9.4224965965129002</v>
      </c>
      <c r="J46" s="592"/>
      <c r="K46" s="587"/>
      <c r="L46" s="592"/>
      <c r="M46" s="592"/>
    </row>
    <row r="47" spans="1:13" ht="15" customHeight="1">
      <c r="A47" s="330">
        <v>36</v>
      </c>
      <c r="B47" s="330" t="s">
        <v>827</v>
      </c>
      <c r="C47" s="371">
        <v>54.65</v>
      </c>
      <c r="D47" s="371">
        <v>7.6428390469681222</v>
      </c>
      <c r="E47" s="371">
        <v>52.95</v>
      </c>
      <c r="F47" s="392">
        <v>0</v>
      </c>
      <c r="G47" s="458">
        <v>750</v>
      </c>
      <c r="H47" s="371">
        <v>58.45</v>
      </c>
      <c r="I47" s="392">
        <f t="shared" si="0"/>
        <v>2.1428390469681204</v>
      </c>
      <c r="J47" s="592"/>
      <c r="K47" s="587"/>
      <c r="L47" s="592"/>
      <c r="M47" s="592"/>
    </row>
    <row r="48" spans="1:13" ht="15" customHeight="1">
      <c r="A48" s="330">
        <v>37</v>
      </c>
      <c r="B48" s="330" t="s">
        <v>828</v>
      </c>
      <c r="C48" s="371">
        <v>55.6098</v>
      </c>
      <c r="D48" s="371">
        <v>8.6250314082667749</v>
      </c>
      <c r="E48" s="371">
        <v>46.69</v>
      </c>
      <c r="F48" s="392">
        <v>0</v>
      </c>
      <c r="G48" s="458">
        <v>750</v>
      </c>
      <c r="H48" s="371">
        <v>47.771678709443492</v>
      </c>
      <c r="I48" s="392">
        <f t="shared" si="0"/>
        <v>7.5433526988232842</v>
      </c>
      <c r="J48" s="592"/>
      <c r="K48" s="587"/>
      <c r="L48" s="592"/>
      <c r="M48" s="592"/>
    </row>
    <row r="49" spans="1:13" ht="15" customHeight="1">
      <c r="A49" s="330">
        <v>38</v>
      </c>
      <c r="B49" s="330" t="s">
        <v>829</v>
      </c>
      <c r="C49" s="371">
        <v>57.84975</v>
      </c>
      <c r="D49" s="371">
        <v>8.9724456968084905</v>
      </c>
      <c r="E49" s="371">
        <v>48.58</v>
      </c>
      <c r="F49" s="392">
        <v>0</v>
      </c>
      <c r="G49" s="458">
        <v>750</v>
      </c>
      <c r="H49" s="371">
        <v>49.695910980108337</v>
      </c>
      <c r="I49" s="392">
        <f t="shared" si="0"/>
        <v>7.8565347167001534</v>
      </c>
      <c r="J49" s="592"/>
      <c r="K49" s="587"/>
      <c r="L49" s="592"/>
      <c r="M49" s="592"/>
    </row>
    <row r="50" spans="1:13" ht="15" customHeight="1">
      <c r="A50" s="639" t="s">
        <v>14</v>
      </c>
      <c r="B50" s="639"/>
      <c r="C50" s="393">
        <f>SUM(C12:C49)</f>
        <v>2605.6671999999999</v>
      </c>
      <c r="D50" s="393">
        <f>SUM(D12:D49)</f>
        <v>419.24953858009832</v>
      </c>
      <c r="E50" s="393">
        <f>SUM(E12:E49)</f>
        <v>2186.42</v>
      </c>
      <c r="F50" s="392">
        <v>0</v>
      </c>
      <c r="G50" s="458">
        <v>750</v>
      </c>
      <c r="H50" s="393">
        <f>SUM(H12:H49)</f>
        <v>2322.1089942845779</v>
      </c>
      <c r="I50" s="392">
        <f t="shared" si="0"/>
        <v>283.56054429552069</v>
      </c>
      <c r="J50" s="592"/>
      <c r="K50" s="587"/>
      <c r="L50" s="99"/>
      <c r="M50" s="592"/>
    </row>
    <row r="51" spans="1:13">
      <c r="B51" s="20"/>
      <c r="C51" s="468"/>
      <c r="G51" s="20"/>
      <c r="H51" s="20"/>
      <c r="I51" s="394"/>
      <c r="J51" s="20"/>
    </row>
    <row r="52" spans="1:13" s="610" customFormat="1">
      <c r="B52" s="20"/>
      <c r="C52" s="468"/>
      <c r="G52" s="20"/>
      <c r="H52" s="20"/>
      <c r="I52" s="394"/>
      <c r="J52" s="20"/>
    </row>
    <row r="53" spans="1:13">
      <c r="D53" s="377"/>
    </row>
    <row r="54" spans="1:13" ht="12.75" customHeight="1">
      <c r="C54" s="601"/>
      <c r="E54" s="601"/>
      <c r="G54" s="377"/>
      <c r="H54" s="641" t="s">
        <v>1027</v>
      </c>
      <c r="I54" s="641"/>
      <c r="J54" s="641"/>
    </row>
    <row r="55" spans="1:13" ht="12.75" customHeight="1">
      <c r="C55" s="377"/>
      <c r="E55" s="601"/>
      <c r="H55" s="641"/>
      <c r="I55" s="641"/>
      <c r="J55" s="641"/>
    </row>
    <row r="56" spans="1:13" ht="12.75" customHeight="1">
      <c r="E56" s="601"/>
      <c r="F56" s="377"/>
      <c r="H56" s="641"/>
      <c r="I56" s="641"/>
      <c r="J56" s="641"/>
    </row>
    <row r="57" spans="1:13" ht="12.75" customHeight="1">
      <c r="C57" s="377"/>
      <c r="D57" s="377"/>
      <c r="E57" s="601"/>
      <c r="H57" s="641"/>
      <c r="I57" s="641"/>
      <c r="J57" s="641"/>
    </row>
    <row r="58" spans="1:13">
      <c r="E58" s="601"/>
      <c r="L58" s="377"/>
    </row>
    <row r="59" spans="1:13">
      <c r="C59" s="377"/>
      <c r="E59" s="377"/>
      <c r="F59" s="377"/>
    </row>
    <row r="60" spans="1:13">
      <c r="E60" s="601"/>
    </row>
    <row r="61" spans="1:13">
      <c r="D61" s="377"/>
    </row>
    <row r="63" spans="1:13">
      <c r="E63" s="377"/>
    </row>
    <row r="64" spans="1:13">
      <c r="G64" s="377"/>
    </row>
    <row r="65" spans="8:8">
      <c r="H65" s="377"/>
    </row>
  </sheetData>
  <mergeCells count="6">
    <mergeCell ref="A50:B50"/>
    <mergeCell ref="H54:J57"/>
    <mergeCell ref="A3:I3"/>
    <mergeCell ref="A2:I2"/>
    <mergeCell ref="A5:I5"/>
    <mergeCell ref="D9:I9"/>
  </mergeCells>
  <phoneticPr fontId="0" type="noConversion"/>
  <printOptions horizontalCentered="1"/>
  <pageMargins left="0.70866141732283472" right="0.70866141732283472" top="0.23622047244094491" bottom="0" header="0.31496062992125984" footer="0.31496062992125984"/>
  <pageSetup paperSize="9" scale="65" orientation="landscape" r:id="rId1"/>
  <colBreaks count="1" manualBreakCount="1">
    <brk id="10" max="32" man="1"/>
  </colBreaks>
</worksheet>
</file>

<file path=xl/worksheets/sheet28.xml><?xml version="1.0" encoding="utf-8"?>
<worksheet xmlns="http://schemas.openxmlformats.org/spreadsheetml/2006/main" xmlns:r="http://schemas.openxmlformats.org/officeDocument/2006/relationships">
  <sheetPr>
    <pageSetUpPr fitToPage="1"/>
  </sheetPr>
  <dimension ref="A1:P44"/>
  <sheetViews>
    <sheetView topLeftCell="A20" zoomScaleSheetLayoutView="81" workbookViewId="0">
      <selection activeCell="I55" sqref="I55:K58"/>
    </sheetView>
  </sheetViews>
  <sheetFormatPr defaultColWidth="9.140625" defaultRowHeight="12.75"/>
  <cols>
    <col min="1" max="1" width="4.42578125" style="14" customWidth="1"/>
    <col min="2" max="2" width="37.28515625" style="14" customWidth="1"/>
    <col min="3" max="3" width="12.28515625" style="14" customWidth="1"/>
    <col min="4" max="5" width="15.140625" style="14" customWidth="1"/>
    <col min="6" max="6" width="15.85546875" style="14" customWidth="1"/>
    <col min="7" max="7" width="12.5703125" style="14" customWidth="1"/>
    <col min="8" max="8" width="23.7109375" style="14" customWidth="1"/>
    <col min="9" max="16384" width="9.140625" style="14"/>
  </cols>
  <sheetData>
    <row r="1" spans="1:16" customFormat="1" ht="15">
      <c r="D1" s="29"/>
      <c r="E1" s="29"/>
      <c r="F1" s="29"/>
      <c r="G1" s="14"/>
      <c r="H1" s="34" t="s">
        <v>61</v>
      </c>
      <c r="I1" s="29"/>
      <c r="J1" s="35"/>
    </row>
    <row r="2" spans="1:16" customFormat="1" ht="15">
      <c r="A2" s="732" t="s">
        <v>0</v>
      </c>
      <c r="B2" s="732"/>
      <c r="C2" s="732"/>
      <c r="D2" s="732"/>
      <c r="E2" s="732"/>
      <c r="F2" s="732"/>
      <c r="G2" s="732"/>
      <c r="H2" s="732"/>
      <c r="I2" s="37"/>
      <c r="J2" s="37"/>
    </row>
    <row r="3" spans="1:16" customFormat="1" ht="20.25">
      <c r="A3" s="668" t="s">
        <v>652</v>
      </c>
      <c r="B3" s="668"/>
      <c r="C3" s="668"/>
      <c r="D3" s="668"/>
      <c r="E3" s="668"/>
      <c r="F3" s="668"/>
      <c r="G3" s="668"/>
      <c r="H3" s="668"/>
      <c r="I3" s="36"/>
      <c r="J3" s="36"/>
    </row>
    <row r="4" spans="1:16" customFormat="1" ht="10.5" customHeight="1"/>
    <row r="5" spans="1:16" ht="19.5" customHeight="1">
      <c r="A5" s="669" t="s">
        <v>674</v>
      </c>
      <c r="B5" s="732"/>
      <c r="C5" s="732"/>
      <c r="D5" s="732"/>
      <c r="E5" s="732"/>
      <c r="F5" s="732"/>
      <c r="G5" s="732"/>
      <c r="H5" s="732"/>
    </row>
    <row r="7" spans="1:16" s="12" customFormat="1" ht="15.75" hidden="1" customHeight="1">
      <c r="A7" s="14"/>
      <c r="B7" s="14"/>
      <c r="C7" s="14"/>
      <c r="D7" s="14"/>
      <c r="E7" s="14"/>
      <c r="F7" s="14"/>
      <c r="G7" s="14"/>
      <c r="H7" s="14"/>
      <c r="I7" s="14"/>
    </row>
    <row r="8" spans="1:16" s="12" customFormat="1" ht="15.75">
      <c r="A8" s="670" t="s">
        <v>831</v>
      </c>
      <c r="B8" s="670"/>
      <c r="C8" s="14"/>
      <c r="D8" s="14"/>
      <c r="E8" s="14"/>
      <c r="F8" s="14"/>
      <c r="G8" s="14"/>
      <c r="H8" s="28" t="s">
        <v>21</v>
      </c>
      <c r="I8" s="14"/>
    </row>
    <row r="9" spans="1:16" s="12" customFormat="1" ht="15.75">
      <c r="A9" s="13"/>
      <c r="B9" s="14"/>
      <c r="C9" s="14"/>
      <c r="D9" s="91"/>
      <c r="E9" s="91"/>
      <c r="G9" s="91" t="s">
        <v>1011</v>
      </c>
      <c r="H9" s="91"/>
      <c r="O9" s="108"/>
      <c r="P9" s="106"/>
    </row>
    <row r="10" spans="1:16" s="30" customFormat="1" ht="55.5" customHeight="1">
      <c r="A10" s="32"/>
      <c r="B10" s="5" t="s">
        <v>22</v>
      </c>
      <c r="C10" s="5" t="s">
        <v>675</v>
      </c>
      <c r="D10" s="5" t="s">
        <v>667</v>
      </c>
      <c r="E10" s="5" t="s">
        <v>224</v>
      </c>
      <c r="F10" s="5" t="s">
        <v>225</v>
      </c>
      <c r="G10" s="5" t="s">
        <v>67</v>
      </c>
      <c r="H10" s="609" t="s">
        <v>1024</v>
      </c>
    </row>
    <row r="11" spans="1:16" s="30" customFormat="1" ht="14.25" customHeight="1">
      <c r="A11" s="5">
        <v>1</v>
      </c>
      <c r="B11" s="5">
        <v>2</v>
      </c>
      <c r="C11" s="5">
        <v>3</v>
      </c>
      <c r="D11" s="5">
        <v>4</v>
      </c>
      <c r="E11" s="5">
        <v>5</v>
      </c>
      <c r="F11" s="5">
        <v>6</v>
      </c>
      <c r="G11" s="5">
        <v>7</v>
      </c>
      <c r="H11" s="5">
        <v>8</v>
      </c>
    </row>
    <row r="12" spans="1:16" ht="16.5" customHeight="1">
      <c r="A12" s="25" t="s">
        <v>23</v>
      </c>
      <c r="B12" s="25" t="s">
        <v>24</v>
      </c>
      <c r="C12" s="782">
        <v>375.75</v>
      </c>
      <c r="D12" s="782">
        <v>13.15</v>
      </c>
      <c r="E12" s="782">
        <v>289.56</v>
      </c>
      <c r="F12" s="782">
        <v>0</v>
      </c>
      <c r="G12" s="18"/>
      <c r="H12" s="783">
        <f>D12+E12-G13-G14-G15</f>
        <v>79.86999999999999</v>
      </c>
    </row>
    <row r="13" spans="1:16" ht="20.25" customHeight="1">
      <c r="A13" s="18"/>
      <c r="B13" s="18" t="s">
        <v>25</v>
      </c>
      <c r="C13" s="782"/>
      <c r="D13" s="782"/>
      <c r="E13" s="782"/>
      <c r="F13" s="782"/>
      <c r="G13" s="459">
        <v>39.25</v>
      </c>
      <c r="H13" s="784"/>
    </row>
    <row r="14" spans="1:16" ht="17.25" customHeight="1">
      <c r="A14" s="18"/>
      <c r="B14" s="18" t="s">
        <v>186</v>
      </c>
      <c r="C14" s="782"/>
      <c r="D14" s="782"/>
      <c r="E14" s="782"/>
      <c r="F14" s="782"/>
      <c r="G14" s="459">
        <v>58.64</v>
      </c>
      <c r="H14" s="784"/>
    </row>
    <row r="15" spans="1:16" s="30" customFormat="1" ht="33.75" customHeight="1">
      <c r="A15" s="31"/>
      <c r="B15" s="31" t="s">
        <v>187</v>
      </c>
      <c r="C15" s="782"/>
      <c r="D15" s="782"/>
      <c r="E15" s="782"/>
      <c r="F15" s="782"/>
      <c r="G15" s="460">
        <v>124.95</v>
      </c>
      <c r="H15" s="785"/>
    </row>
    <row r="16" spans="1:16" s="30" customFormat="1">
      <c r="A16" s="31"/>
      <c r="B16" s="32" t="s">
        <v>26</v>
      </c>
      <c r="C16" s="16">
        <f>C12</f>
        <v>375.75</v>
      </c>
      <c r="D16" s="458">
        <f t="shared" ref="D16:F16" si="0">D12</f>
        <v>13.15</v>
      </c>
      <c r="E16" s="458">
        <f t="shared" si="0"/>
        <v>289.56</v>
      </c>
      <c r="F16" s="458">
        <f t="shared" si="0"/>
        <v>0</v>
      </c>
      <c r="G16" s="458">
        <f>SUM(G12:G15)</f>
        <v>222.84</v>
      </c>
      <c r="H16" s="458">
        <f>D16+E16-G16</f>
        <v>79.869999999999976</v>
      </c>
      <c r="I16" s="476"/>
    </row>
    <row r="17" spans="1:10" s="30" customFormat="1" ht="40.5" customHeight="1">
      <c r="A17" s="32" t="s">
        <v>27</v>
      </c>
      <c r="B17" s="32" t="s">
        <v>223</v>
      </c>
      <c r="C17" s="787">
        <v>1738.43</v>
      </c>
      <c r="D17" s="786">
        <v>857.93</v>
      </c>
      <c r="E17" s="787">
        <v>953.54</v>
      </c>
      <c r="F17" s="788">
        <v>0</v>
      </c>
      <c r="G17" s="31"/>
      <c r="H17" s="789">
        <v>3.51</v>
      </c>
    </row>
    <row r="18" spans="1:10" ht="28.5" customHeight="1">
      <c r="A18" s="18"/>
      <c r="B18" s="131" t="s">
        <v>189</v>
      </c>
      <c r="C18" s="787"/>
      <c r="D18" s="786"/>
      <c r="E18" s="787"/>
      <c r="F18" s="788"/>
      <c r="G18" s="459">
        <v>1209.3900000000001</v>
      </c>
      <c r="H18" s="790"/>
    </row>
    <row r="19" spans="1:10" ht="19.5" customHeight="1">
      <c r="A19" s="18"/>
      <c r="B19" s="31" t="s">
        <v>28</v>
      </c>
      <c r="C19" s="787"/>
      <c r="D19" s="786"/>
      <c r="E19" s="787"/>
      <c r="F19" s="788"/>
      <c r="G19" s="459">
        <v>162.57</v>
      </c>
      <c r="H19" s="790"/>
      <c r="J19" s="377"/>
    </row>
    <row r="20" spans="1:10" ht="21.75" customHeight="1">
      <c r="A20" s="18"/>
      <c r="B20" s="31" t="s">
        <v>190</v>
      </c>
      <c r="C20" s="787"/>
      <c r="D20" s="786"/>
      <c r="E20" s="787"/>
      <c r="F20" s="788"/>
      <c r="G20" s="459">
        <v>110.91</v>
      </c>
      <c r="H20" s="790"/>
      <c r="I20" s="377"/>
    </row>
    <row r="21" spans="1:10" s="30" customFormat="1" ht="27.75" customHeight="1">
      <c r="A21" s="31"/>
      <c r="B21" s="31" t="s">
        <v>29</v>
      </c>
      <c r="C21" s="787"/>
      <c r="D21" s="786"/>
      <c r="E21" s="787"/>
      <c r="F21" s="788"/>
      <c r="G21" s="460">
        <v>29.37</v>
      </c>
      <c r="H21" s="790"/>
    </row>
    <row r="22" spans="1:10" s="30" customFormat="1" ht="19.5" customHeight="1">
      <c r="A22" s="31"/>
      <c r="B22" s="31" t="s">
        <v>188</v>
      </c>
      <c r="C22" s="787"/>
      <c r="D22" s="786"/>
      <c r="E22" s="787"/>
      <c r="F22" s="788"/>
      <c r="G22" s="460">
        <v>170.93</v>
      </c>
      <c r="H22" s="790"/>
    </row>
    <row r="23" spans="1:10" s="30" customFormat="1" ht="27.75" customHeight="1">
      <c r="A23" s="31"/>
      <c r="B23" s="31" t="s">
        <v>191</v>
      </c>
      <c r="C23" s="787"/>
      <c r="D23" s="786"/>
      <c r="E23" s="787"/>
      <c r="F23" s="788"/>
      <c r="G23" s="460">
        <v>112.58</v>
      </c>
      <c r="H23" s="790"/>
      <c r="J23" s="476"/>
    </row>
    <row r="24" spans="1:10" s="30" customFormat="1" ht="18.75" customHeight="1">
      <c r="A24" s="32"/>
      <c r="B24" s="31" t="s">
        <v>192</v>
      </c>
      <c r="C24" s="787"/>
      <c r="D24" s="786"/>
      <c r="E24" s="787"/>
      <c r="F24" s="788"/>
      <c r="G24" s="460">
        <v>12.36</v>
      </c>
      <c r="H24" s="791"/>
    </row>
    <row r="25" spans="1:10" s="30" customFormat="1" ht="19.5" customHeight="1">
      <c r="A25" s="32"/>
      <c r="B25" s="32" t="s">
        <v>26</v>
      </c>
      <c r="C25" s="442">
        <f>C17</f>
        <v>1738.43</v>
      </c>
      <c r="D25" s="442">
        <f>D17</f>
        <v>857.93</v>
      </c>
      <c r="E25" s="442">
        <f>E17</f>
        <v>953.54</v>
      </c>
      <c r="F25" s="16">
        <v>0</v>
      </c>
      <c r="G25" s="460">
        <f>SUM(G17:G24)</f>
        <v>1808.11</v>
      </c>
      <c r="H25" s="442">
        <f>H17</f>
        <v>3.51</v>
      </c>
    </row>
    <row r="26" spans="1:10">
      <c r="A26" s="18"/>
      <c r="B26" s="25" t="s">
        <v>30</v>
      </c>
      <c r="C26" s="606">
        <f>C16+C25</f>
        <v>2114.1800000000003</v>
      </c>
      <c r="D26" s="606">
        <f>D16+D25</f>
        <v>871.07999999999993</v>
      </c>
      <c r="E26" s="606">
        <f>E16+E25</f>
        <v>1243.0999999999999</v>
      </c>
      <c r="F26" s="600">
        <v>0</v>
      </c>
      <c r="G26" s="599">
        <f>G16+G25</f>
        <v>2030.9499999999998</v>
      </c>
      <c r="H26" s="607">
        <f>D26+E26-G26</f>
        <v>83.230000000000018</v>
      </c>
    </row>
    <row r="27" spans="1:10" s="30" customFormat="1" ht="15.75" customHeight="1"/>
    <row r="28" spans="1:10">
      <c r="E28" s="377"/>
    </row>
    <row r="29" spans="1:10">
      <c r="C29" s="377"/>
      <c r="E29" s="377"/>
    </row>
    <row r="30" spans="1:10" ht="12.75" customHeight="1">
      <c r="C30" s="377"/>
      <c r="F30" s="641" t="s">
        <v>1027</v>
      </c>
      <c r="G30" s="641"/>
      <c r="H30" s="641"/>
    </row>
    <row r="31" spans="1:10" ht="12.75" customHeight="1">
      <c r="D31" s="377"/>
      <c r="F31" s="641"/>
      <c r="G31" s="641"/>
      <c r="H31" s="641"/>
    </row>
    <row r="32" spans="1:10" ht="12.75" customHeight="1">
      <c r="E32" s="377"/>
      <c r="F32" s="641"/>
      <c r="G32" s="641"/>
      <c r="H32" s="641"/>
    </row>
    <row r="33" spans="3:9" ht="12.75" customHeight="1">
      <c r="D33" s="377"/>
      <c r="F33" s="641"/>
      <c r="G33" s="641"/>
      <c r="H33" s="641"/>
    </row>
    <row r="34" spans="3:9">
      <c r="D34" s="377"/>
    </row>
    <row r="35" spans="3:9">
      <c r="D35" s="377"/>
      <c r="H35" s="377"/>
      <c r="I35" s="377"/>
    </row>
    <row r="36" spans="3:9">
      <c r="C36" s="377"/>
      <c r="D36" s="377"/>
    </row>
    <row r="37" spans="3:9">
      <c r="D37" s="377"/>
      <c r="E37" s="377"/>
    </row>
    <row r="39" spans="3:9">
      <c r="C39" s="377"/>
    </row>
    <row r="40" spans="3:9">
      <c r="E40" s="377"/>
    </row>
    <row r="42" spans="3:9">
      <c r="F42" s="627"/>
    </row>
    <row r="43" spans="3:9">
      <c r="F43" s="627"/>
    </row>
    <row r="44" spans="3:9">
      <c r="G44" s="377"/>
    </row>
  </sheetData>
  <mergeCells count="15">
    <mergeCell ref="F30:H33"/>
    <mergeCell ref="A2:H2"/>
    <mergeCell ref="A3:H3"/>
    <mergeCell ref="C12:C15"/>
    <mergeCell ref="D12:D15"/>
    <mergeCell ref="F12:F15"/>
    <mergeCell ref="H12:H15"/>
    <mergeCell ref="A5:H5"/>
    <mergeCell ref="E12:E15"/>
    <mergeCell ref="A8:B8"/>
    <mergeCell ref="D17:D24"/>
    <mergeCell ref="E17:E24"/>
    <mergeCell ref="F17:F24"/>
    <mergeCell ref="C17:C24"/>
    <mergeCell ref="H17:H24"/>
  </mergeCells>
  <phoneticPr fontId="0" type="noConversion"/>
  <printOptions horizontalCentered="1"/>
  <pageMargins left="0.70866141732283472" right="0.70866141732283472" top="0.23622047244094491" bottom="0" header="0.31496062992125984" footer="0.31496062992125984"/>
  <pageSetup paperSize="9" scale="90" orientation="landscape" r:id="rId1"/>
</worksheet>
</file>

<file path=xl/worksheets/sheet29.xml><?xml version="1.0" encoding="utf-8"?>
<worksheet xmlns="http://schemas.openxmlformats.org/spreadsheetml/2006/main" xmlns:r="http://schemas.openxmlformats.org/officeDocument/2006/relationships">
  <sheetPr>
    <pageSetUpPr fitToPage="1"/>
  </sheetPr>
  <dimension ref="A1:J58"/>
  <sheetViews>
    <sheetView topLeftCell="A3" zoomScaleSheetLayoutView="85" workbookViewId="0">
      <selection activeCell="I55" sqref="I55:K58"/>
    </sheetView>
  </sheetViews>
  <sheetFormatPr defaultColWidth="9.140625" defaultRowHeight="12.75"/>
  <cols>
    <col min="1" max="1" width="9.140625" style="309"/>
    <col min="2" max="2" width="19.28515625" style="309" customWidth="1"/>
    <col min="3" max="3" width="24.28515625" style="309" customWidth="1"/>
    <col min="4" max="4" width="25.7109375" style="309" customWidth="1"/>
    <col min="5" max="5" width="25.85546875" style="309" customWidth="1"/>
    <col min="6" max="6" width="29" style="309" customWidth="1"/>
    <col min="7" max="16384" width="9.140625" style="309"/>
  </cols>
  <sheetData>
    <row r="1" spans="1:6" customFormat="1" ht="15">
      <c r="E1" s="316" t="s">
        <v>523</v>
      </c>
      <c r="F1" s="35"/>
    </row>
    <row r="2" spans="1:6" customFormat="1" ht="15">
      <c r="D2" s="37" t="s">
        <v>0</v>
      </c>
      <c r="E2" s="37"/>
      <c r="F2" s="37"/>
    </row>
    <row r="3" spans="1:6" customFormat="1" ht="20.25">
      <c r="B3" s="307"/>
      <c r="C3" s="668" t="s">
        <v>652</v>
      </c>
      <c r="D3" s="668"/>
      <c r="E3" s="668"/>
      <c r="F3" s="36"/>
    </row>
    <row r="4" spans="1:6" customFormat="1" ht="10.5" customHeight="1"/>
    <row r="5" spans="1:6" ht="13.5" customHeight="1">
      <c r="A5" s="781" t="s">
        <v>676</v>
      </c>
      <c r="B5" s="781"/>
      <c r="C5" s="781"/>
      <c r="D5" s="781"/>
      <c r="E5" s="781"/>
    </row>
    <row r="6" spans="1:6" ht="15.75" customHeight="1"/>
    <row r="7" spans="1:6" ht="0.75" customHeight="1"/>
    <row r="8" spans="1:6">
      <c r="A8" s="13" t="s">
        <v>831</v>
      </c>
    </row>
    <row r="9" spans="1:6">
      <c r="D9" s="795" t="s">
        <v>1013</v>
      </c>
      <c r="E9" s="795"/>
    </row>
    <row r="10" spans="1:6" ht="13.5" customHeight="1">
      <c r="A10" s="738" t="s">
        <v>2</v>
      </c>
      <c r="B10" s="738" t="s">
        <v>3</v>
      </c>
      <c r="C10" s="792" t="s">
        <v>519</v>
      </c>
      <c r="D10" s="793"/>
      <c r="E10" s="794"/>
    </row>
    <row r="11" spans="1:6" ht="66" customHeight="1">
      <c r="A11" s="738"/>
      <c r="B11" s="738"/>
      <c r="C11" s="300" t="s">
        <v>521</v>
      </c>
      <c r="D11" s="300" t="s">
        <v>522</v>
      </c>
      <c r="E11" s="300" t="s">
        <v>520</v>
      </c>
    </row>
    <row r="12" spans="1:6" s="99" customFormat="1" ht="18" customHeight="1">
      <c r="A12" s="59">
        <v>1</v>
      </c>
      <c r="B12" s="58">
        <v>2</v>
      </c>
      <c r="C12" s="59">
        <v>3</v>
      </c>
      <c r="D12" s="58">
        <v>4</v>
      </c>
      <c r="E12" s="59">
        <v>5</v>
      </c>
    </row>
    <row r="13" spans="1:6" s="99" customFormat="1" ht="15" customHeight="1">
      <c r="A13" s="420">
        <v>1</v>
      </c>
      <c r="B13" s="138" t="s">
        <v>792</v>
      </c>
      <c r="C13" s="395">
        <v>1</v>
      </c>
      <c r="D13" s="333">
        <v>5</v>
      </c>
      <c r="E13" s="594">
        <v>4377.9268522888151</v>
      </c>
    </row>
    <row r="14" spans="1:6" s="99" customFormat="1" ht="15" customHeight="1">
      <c r="A14" s="420">
        <v>2</v>
      </c>
      <c r="B14" s="138" t="s">
        <v>793</v>
      </c>
      <c r="C14" s="395">
        <v>1</v>
      </c>
      <c r="D14" s="333">
        <v>7</v>
      </c>
      <c r="E14" s="594">
        <v>3513.8953909076608</v>
      </c>
    </row>
    <row r="15" spans="1:6" s="99" customFormat="1" ht="15" customHeight="1">
      <c r="A15" s="420">
        <v>3</v>
      </c>
      <c r="B15" s="138" t="s">
        <v>794</v>
      </c>
      <c r="C15" s="395">
        <v>1</v>
      </c>
      <c r="D15" s="333">
        <v>8</v>
      </c>
      <c r="E15" s="594">
        <v>2633.5377536573856</v>
      </c>
    </row>
    <row r="16" spans="1:6" s="99" customFormat="1" ht="15" customHeight="1">
      <c r="A16" s="420">
        <v>4</v>
      </c>
      <c r="B16" s="138" t="s">
        <v>795</v>
      </c>
      <c r="C16" s="395">
        <v>1</v>
      </c>
      <c r="D16" s="333">
        <v>9</v>
      </c>
      <c r="E16" s="594">
        <v>1962.9086833411986</v>
      </c>
    </row>
    <row r="17" spans="1:5" s="99" customFormat="1" ht="15" customHeight="1">
      <c r="A17" s="420">
        <v>5</v>
      </c>
      <c r="B17" s="138" t="s">
        <v>796</v>
      </c>
      <c r="C17" s="395">
        <v>1</v>
      </c>
      <c r="D17" s="333">
        <v>10</v>
      </c>
      <c r="E17" s="594">
        <v>3528.9657070945414</v>
      </c>
    </row>
    <row r="18" spans="1:5" s="99" customFormat="1" ht="15" customHeight="1">
      <c r="A18" s="420">
        <v>6</v>
      </c>
      <c r="B18" s="138" t="s">
        <v>797</v>
      </c>
      <c r="C18" s="395">
        <v>1</v>
      </c>
      <c r="D18" s="333">
        <v>8</v>
      </c>
      <c r="E18" s="594">
        <v>1686.6195532483875</v>
      </c>
    </row>
    <row r="19" spans="1:5" s="99" customFormat="1" ht="15" customHeight="1">
      <c r="A19" s="420">
        <v>7</v>
      </c>
      <c r="B19" s="138" t="s">
        <v>798</v>
      </c>
      <c r="C19" s="395">
        <v>1</v>
      </c>
      <c r="D19" s="333">
        <v>9</v>
      </c>
      <c r="E19" s="594">
        <v>2960.0612710397986</v>
      </c>
    </row>
    <row r="20" spans="1:5" s="99" customFormat="1" ht="15" customHeight="1">
      <c r="A20" s="420">
        <v>8</v>
      </c>
      <c r="B20" s="138" t="s">
        <v>799</v>
      </c>
      <c r="C20" s="395">
        <v>1</v>
      </c>
      <c r="D20" s="333">
        <v>9</v>
      </c>
      <c r="E20" s="594">
        <v>1696.6664307063079</v>
      </c>
    </row>
    <row r="21" spans="1:5" s="99" customFormat="1" ht="15" customHeight="1">
      <c r="A21" s="420">
        <v>9</v>
      </c>
      <c r="B21" s="138" t="s">
        <v>800</v>
      </c>
      <c r="C21" s="395">
        <v>1</v>
      </c>
      <c r="D21" s="333">
        <v>10</v>
      </c>
      <c r="E21" s="594">
        <v>887.89279534371553</v>
      </c>
    </row>
    <row r="22" spans="1:5" s="99" customFormat="1" ht="15" customHeight="1">
      <c r="A22" s="420">
        <v>10</v>
      </c>
      <c r="B22" s="138" t="s">
        <v>801</v>
      </c>
      <c r="C22" s="395">
        <v>1</v>
      </c>
      <c r="D22" s="333">
        <v>9</v>
      </c>
      <c r="E22" s="594">
        <v>2705.1217555450685</v>
      </c>
    </row>
    <row r="23" spans="1:5" s="99" customFormat="1" ht="15" customHeight="1">
      <c r="A23" s="420">
        <v>11</v>
      </c>
      <c r="B23" s="138" t="s">
        <v>802</v>
      </c>
      <c r="C23" s="395">
        <v>1</v>
      </c>
      <c r="D23" s="333">
        <v>8</v>
      </c>
      <c r="E23" s="594">
        <v>3215.0007865345287</v>
      </c>
    </row>
    <row r="24" spans="1:5" s="99" customFormat="1" ht="15" customHeight="1">
      <c r="A24" s="420">
        <v>12</v>
      </c>
      <c r="B24" s="138" t="s">
        <v>803</v>
      </c>
      <c r="C24" s="395">
        <v>1</v>
      </c>
      <c r="D24" s="333">
        <v>7</v>
      </c>
      <c r="E24" s="594">
        <v>3702.2743432436682</v>
      </c>
    </row>
    <row r="25" spans="1:5" s="99" customFormat="1" ht="15" customHeight="1">
      <c r="A25" s="420">
        <v>13</v>
      </c>
      <c r="B25" s="138" t="s">
        <v>804</v>
      </c>
      <c r="C25" s="395">
        <v>1</v>
      </c>
      <c r="D25" s="333">
        <v>8</v>
      </c>
      <c r="E25" s="594">
        <v>3340.586754758534</v>
      </c>
    </row>
    <row r="26" spans="1:5" s="99" customFormat="1" ht="15" customHeight="1">
      <c r="A26" s="420">
        <v>14</v>
      </c>
      <c r="B26" s="138" t="s">
        <v>805</v>
      </c>
      <c r="C26" s="395">
        <v>1</v>
      </c>
      <c r="D26" s="333">
        <v>9</v>
      </c>
      <c r="E26" s="594">
        <v>2441.391222274658</v>
      </c>
    </row>
    <row r="27" spans="1:5" s="99" customFormat="1" ht="15" customHeight="1">
      <c r="A27" s="420">
        <v>15</v>
      </c>
      <c r="B27" s="138" t="s">
        <v>806</v>
      </c>
      <c r="C27" s="395">
        <v>1</v>
      </c>
      <c r="D27" s="333">
        <v>8</v>
      </c>
      <c r="E27" s="594">
        <v>3354.4012112631744</v>
      </c>
    </row>
    <row r="28" spans="1:5" s="99" customFormat="1" ht="15" customHeight="1">
      <c r="A28" s="420">
        <v>16</v>
      </c>
      <c r="B28" s="138" t="s">
        <v>807</v>
      </c>
      <c r="C28" s="395">
        <v>1</v>
      </c>
      <c r="D28" s="333">
        <v>9</v>
      </c>
      <c r="E28" s="594">
        <v>2540.6041371716219</v>
      </c>
    </row>
    <row r="29" spans="1:5" s="99" customFormat="1" ht="15" customHeight="1">
      <c r="A29" s="420">
        <v>17</v>
      </c>
      <c r="B29" s="138" t="s">
        <v>808</v>
      </c>
      <c r="C29" s="395">
        <v>1</v>
      </c>
      <c r="D29" s="333">
        <v>8</v>
      </c>
      <c r="E29" s="594">
        <v>244.89263803680981</v>
      </c>
    </row>
    <row r="30" spans="1:5" s="99" customFormat="1" ht="15" customHeight="1">
      <c r="A30" s="420">
        <v>18</v>
      </c>
      <c r="B30" s="138" t="s">
        <v>809</v>
      </c>
      <c r="C30" s="395">
        <v>1</v>
      </c>
      <c r="D30" s="333">
        <v>9</v>
      </c>
      <c r="E30" s="595">
        <v>3088.1589586282839</v>
      </c>
    </row>
    <row r="31" spans="1:5" s="99" customFormat="1" ht="15" customHeight="1">
      <c r="A31" s="420">
        <v>19</v>
      </c>
      <c r="B31" s="138" t="s">
        <v>810</v>
      </c>
      <c r="C31" s="395">
        <v>1</v>
      </c>
      <c r="D31" s="333">
        <v>7</v>
      </c>
      <c r="E31" s="594">
        <v>4021.262702532641</v>
      </c>
    </row>
    <row r="32" spans="1:5" s="99" customFormat="1" ht="15" customHeight="1">
      <c r="A32" s="420">
        <v>20</v>
      </c>
      <c r="B32" s="138" t="s">
        <v>811</v>
      </c>
      <c r="C32" s="395">
        <v>1</v>
      </c>
      <c r="D32" s="333">
        <v>5</v>
      </c>
      <c r="E32" s="594">
        <v>3378.2625452257353</v>
      </c>
    </row>
    <row r="33" spans="1:10" s="99" customFormat="1" ht="15" customHeight="1">
      <c r="A33" s="420">
        <v>21</v>
      </c>
      <c r="B33" s="138" t="s">
        <v>812</v>
      </c>
      <c r="C33" s="395">
        <v>1</v>
      </c>
      <c r="D33" s="333">
        <v>7</v>
      </c>
      <c r="E33" s="594">
        <v>2476.5552933773793</v>
      </c>
    </row>
    <row r="34" spans="1:10" s="99" customFormat="1" ht="15" customHeight="1">
      <c r="A34" s="420">
        <v>22</v>
      </c>
      <c r="B34" s="138" t="s">
        <v>813</v>
      </c>
      <c r="C34" s="395">
        <v>1</v>
      </c>
      <c r="D34" s="333">
        <v>9</v>
      </c>
      <c r="E34" s="594">
        <v>2986.43432436684</v>
      </c>
    </row>
    <row r="35" spans="1:10" s="99" customFormat="1" ht="15" customHeight="1">
      <c r="A35" s="420">
        <v>23</v>
      </c>
      <c r="B35" s="138" t="s">
        <v>814</v>
      </c>
      <c r="C35" s="395">
        <v>1</v>
      </c>
      <c r="D35" s="333">
        <v>8</v>
      </c>
      <c r="E35" s="594">
        <v>5106.3254679880447</v>
      </c>
    </row>
    <row r="36" spans="1:10" s="99" customFormat="1" ht="15" customHeight="1">
      <c r="A36" s="420">
        <v>24</v>
      </c>
      <c r="B36" s="138" t="s">
        <v>815</v>
      </c>
      <c r="C36" s="395">
        <v>1</v>
      </c>
      <c r="D36" s="333">
        <v>7</v>
      </c>
      <c r="E36" s="594">
        <v>3215.0007865345287</v>
      </c>
    </row>
    <row r="37" spans="1:10" s="99" customFormat="1" ht="15" customHeight="1">
      <c r="A37" s="420">
        <v>25</v>
      </c>
      <c r="B37" s="138" t="s">
        <v>816</v>
      </c>
      <c r="C37" s="395">
        <v>1</v>
      </c>
      <c r="D37" s="333">
        <v>5</v>
      </c>
      <c r="E37" s="595">
        <v>1318.6526663520528</v>
      </c>
    </row>
    <row r="38" spans="1:10" s="99" customFormat="1" ht="15" customHeight="1">
      <c r="A38" s="420">
        <v>26</v>
      </c>
      <c r="B38" s="138" t="s">
        <v>817</v>
      </c>
      <c r="C38" s="395">
        <v>1</v>
      </c>
      <c r="D38" s="333">
        <v>6</v>
      </c>
      <c r="E38" s="594">
        <v>2364.783781658015</v>
      </c>
    </row>
    <row r="39" spans="1:10" s="99" customFormat="1" ht="15" customHeight="1">
      <c r="A39" s="420">
        <v>27</v>
      </c>
      <c r="B39" s="138" t="s">
        <v>818</v>
      </c>
      <c r="C39" s="395">
        <v>1</v>
      </c>
      <c r="D39" s="333">
        <v>8</v>
      </c>
      <c r="E39" s="595">
        <v>2766.6588799748311</v>
      </c>
    </row>
    <row r="40" spans="1:10" s="99" customFormat="1" ht="15" customHeight="1">
      <c r="A40" s="420">
        <v>28</v>
      </c>
      <c r="B40" s="138" t="s">
        <v>819</v>
      </c>
      <c r="C40" s="395">
        <v>1</v>
      </c>
      <c r="D40" s="333">
        <v>7</v>
      </c>
      <c r="E40" s="595">
        <v>2450.1822400503384</v>
      </c>
    </row>
    <row r="41" spans="1:10" s="99" customFormat="1" ht="15" customHeight="1">
      <c r="A41" s="420">
        <v>29</v>
      </c>
      <c r="B41" s="138" t="s">
        <v>820</v>
      </c>
      <c r="C41" s="395">
        <v>1</v>
      </c>
      <c r="D41" s="333">
        <v>9</v>
      </c>
      <c r="E41" s="595">
        <v>1387.7249488752557</v>
      </c>
    </row>
    <row r="42" spans="1:10" s="99" customFormat="1" ht="15" customHeight="1">
      <c r="A42" s="420">
        <v>30</v>
      </c>
      <c r="B42" s="138" t="s">
        <v>821</v>
      </c>
      <c r="C42" s="395">
        <v>1</v>
      </c>
      <c r="D42" s="333">
        <v>7</v>
      </c>
      <c r="E42" s="595">
        <v>1340.0022809501338</v>
      </c>
    </row>
    <row r="43" spans="1:10" ht="15" customHeight="1">
      <c r="A43" s="415">
        <v>31</v>
      </c>
      <c r="B43" s="330" t="s">
        <v>822</v>
      </c>
      <c r="C43" s="395">
        <v>1</v>
      </c>
      <c r="D43" s="333">
        <v>5</v>
      </c>
      <c r="E43" s="428">
        <v>864.0314613811546</v>
      </c>
      <c r="F43" s="99"/>
      <c r="G43" s="99"/>
      <c r="H43" s="99"/>
      <c r="I43" s="99"/>
      <c r="J43" s="99"/>
    </row>
    <row r="44" spans="1:10" ht="15" customHeight="1">
      <c r="A44" s="415">
        <v>32</v>
      </c>
      <c r="B44" s="330" t="s">
        <v>823</v>
      </c>
      <c r="C44" s="395">
        <v>1</v>
      </c>
      <c r="D44" s="333">
        <v>9</v>
      </c>
      <c r="E44" s="428">
        <v>1270.929998426931</v>
      </c>
      <c r="F44" s="99"/>
      <c r="G44" s="99"/>
      <c r="H44" s="99"/>
      <c r="I44" s="99"/>
      <c r="J44" s="99"/>
    </row>
    <row r="45" spans="1:10" ht="15" customHeight="1">
      <c r="A45" s="415">
        <v>33</v>
      </c>
      <c r="B45" s="330" t="s">
        <v>824</v>
      </c>
      <c r="C45" s="395">
        <v>1</v>
      </c>
      <c r="D45" s="333">
        <v>7</v>
      </c>
      <c r="E45" s="594">
        <v>2348.4576057888939</v>
      </c>
      <c r="F45" s="99"/>
      <c r="G45" s="99"/>
      <c r="H45" s="99"/>
      <c r="I45" s="99"/>
      <c r="J45" s="99"/>
    </row>
    <row r="46" spans="1:10" ht="15" customHeight="1">
      <c r="A46" s="415">
        <v>34</v>
      </c>
      <c r="B46" s="330" t="s">
        <v>825</v>
      </c>
      <c r="C46" s="395">
        <v>1</v>
      </c>
      <c r="D46" s="333">
        <v>9</v>
      </c>
      <c r="E46" s="428">
        <v>1481.9144250432594</v>
      </c>
      <c r="F46" s="99"/>
      <c r="G46" s="99"/>
      <c r="H46" s="99"/>
      <c r="I46" s="99"/>
      <c r="J46" s="99"/>
    </row>
    <row r="47" spans="1:10" ht="15" customHeight="1">
      <c r="A47" s="415">
        <v>35</v>
      </c>
      <c r="B47" s="330" t="s">
        <v>826</v>
      </c>
      <c r="C47" s="395">
        <v>1</v>
      </c>
      <c r="D47" s="333">
        <v>8</v>
      </c>
      <c r="E47" s="428">
        <v>2450.1822400503384</v>
      </c>
      <c r="F47" s="99"/>
      <c r="G47" s="99"/>
      <c r="H47" s="99"/>
      <c r="I47" s="99"/>
      <c r="J47" s="99"/>
    </row>
    <row r="48" spans="1:10" ht="15" customHeight="1">
      <c r="A48" s="415">
        <v>36</v>
      </c>
      <c r="B48" s="330" t="s">
        <v>827</v>
      </c>
      <c r="C48" s="395">
        <v>1</v>
      </c>
      <c r="D48" s="333">
        <v>7</v>
      </c>
      <c r="E48" s="428">
        <v>1872.4867862199151</v>
      </c>
      <c r="F48" s="99"/>
      <c r="G48" s="99"/>
      <c r="H48" s="99"/>
      <c r="I48" s="99"/>
      <c r="J48" s="99"/>
    </row>
    <row r="49" spans="1:10" ht="15" customHeight="1">
      <c r="A49" s="415">
        <v>37</v>
      </c>
      <c r="B49" s="330" t="s">
        <v>828</v>
      </c>
      <c r="C49" s="395">
        <v>1</v>
      </c>
      <c r="D49" s="333">
        <v>8</v>
      </c>
      <c r="E49" s="428">
        <v>2510.4635047978609</v>
      </c>
      <c r="F49" s="99"/>
      <c r="G49" s="99"/>
      <c r="H49" s="99"/>
      <c r="I49" s="99"/>
      <c r="J49" s="99"/>
    </row>
    <row r="50" spans="1:10" ht="15" customHeight="1">
      <c r="A50" s="415">
        <v>38</v>
      </c>
      <c r="B50" s="330" t="s">
        <v>829</v>
      </c>
      <c r="C50" s="395">
        <v>1</v>
      </c>
      <c r="D50" s="333">
        <v>6</v>
      </c>
      <c r="E50" s="428">
        <v>2308.2700959572126</v>
      </c>
      <c r="F50" s="99"/>
      <c r="G50" s="99"/>
      <c r="H50" s="99"/>
      <c r="I50" s="99"/>
      <c r="J50" s="99"/>
    </row>
    <row r="51" spans="1:10" ht="15" customHeight="1">
      <c r="A51" s="663" t="s">
        <v>14</v>
      </c>
      <c r="B51" s="664"/>
      <c r="C51" s="338">
        <f>SUM(C13:C50)</f>
        <v>38</v>
      </c>
      <c r="D51" s="338">
        <f>SUM(D13:D50)</f>
        <v>294</v>
      </c>
      <c r="E51" s="429">
        <f>SUM(E13:E50)</f>
        <v>95799.488280635531</v>
      </c>
      <c r="F51" s="99"/>
      <c r="G51" s="99"/>
      <c r="H51" s="99"/>
      <c r="I51" s="99"/>
      <c r="J51" s="99"/>
    </row>
    <row r="52" spans="1:10">
      <c r="E52" s="26"/>
      <c r="F52" s="99"/>
      <c r="G52" s="99"/>
      <c r="H52" s="99"/>
      <c r="I52" s="99"/>
    </row>
    <row r="53" spans="1:10">
      <c r="D53" s="344"/>
      <c r="E53" s="10"/>
    </row>
    <row r="55" spans="1:10" ht="12.75" customHeight="1">
      <c r="C55" s="641" t="s">
        <v>1027</v>
      </c>
      <c r="D55" s="641"/>
      <c r="E55" s="641"/>
      <c r="F55" s="626"/>
    </row>
    <row r="56" spans="1:10" ht="12.75" customHeight="1">
      <c r="C56" s="641"/>
      <c r="D56" s="641"/>
      <c r="E56" s="641"/>
      <c r="F56" s="626"/>
    </row>
    <row r="57" spans="1:10" ht="21" customHeight="1">
      <c r="C57" s="641"/>
      <c r="D57" s="641"/>
      <c r="E57" s="641"/>
      <c r="F57" s="626"/>
    </row>
    <row r="58" spans="1:10" ht="12.75" customHeight="1">
      <c r="C58" s="641"/>
      <c r="D58" s="641"/>
      <c r="E58" s="641"/>
      <c r="F58" s="626"/>
    </row>
  </sheetData>
  <mergeCells count="8">
    <mergeCell ref="C55:E58"/>
    <mergeCell ref="A51:B51"/>
    <mergeCell ref="C3:E3"/>
    <mergeCell ref="A5:E5"/>
    <mergeCell ref="C10:E10"/>
    <mergeCell ref="D9:E9"/>
    <mergeCell ref="B10:B11"/>
    <mergeCell ref="A10:A11"/>
  </mergeCells>
  <printOptions horizontalCentered="1"/>
  <pageMargins left="0.70866141732283472" right="0.70866141732283472" top="0.23622047244094491" bottom="0" header="0.31496062992125984" footer="0.31496062992125984"/>
  <pageSetup paperSize="9" scale="61" orientation="landscape" r:id="rId1"/>
  <colBreaks count="1" manualBreakCount="1">
    <brk id="5" max="32" man="1"/>
  </colBreaks>
</worksheet>
</file>

<file path=xl/worksheets/sheet3.xml><?xml version="1.0" encoding="utf-8"?>
<worksheet xmlns="http://schemas.openxmlformats.org/spreadsheetml/2006/main" xmlns:r="http://schemas.openxmlformats.org/officeDocument/2006/relationships">
  <sheetPr>
    <pageSetUpPr fitToPage="1"/>
  </sheetPr>
  <dimension ref="B2:H13"/>
  <sheetViews>
    <sheetView zoomScaleSheetLayoutView="90" workbookViewId="0">
      <selection activeCell="I55" sqref="I55:K58"/>
    </sheetView>
  </sheetViews>
  <sheetFormatPr defaultRowHeight="12.75"/>
  <sheetData>
    <row r="2" spans="2:8">
      <c r="B2" s="13"/>
    </row>
    <row r="4" spans="2:8" ht="12.75" customHeight="1">
      <c r="B4" s="634"/>
      <c r="C4" s="634"/>
      <c r="D4" s="634"/>
      <c r="E4" s="634"/>
      <c r="F4" s="634"/>
      <c r="G4" s="634"/>
      <c r="H4" s="634"/>
    </row>
    <row r="5" spans="2:8" ht="12.75" customHeight="1">
      <c r="B5" s="634"/>
      <c r="C5" s="634"/>
      <c r="D5" s="634"/>
      <c r="E5" s="634"/>
      <c r="F5" s="634"/>
      <c r="G5" s="634"/>
      <c r="H5" s="634"/>
    </row>
    <row r="6" spans="2:8" ht="12.75" customHeight="1">
      <c r="B6" s="634"/>
      <c r="C6" s="634"/>
      <c r="D6" s="634"/>
      <c r="E6" s="634"/>
      <c r="F6" s="634"/>
      <c r="G6" s="634"/>
      <c r="H6" s="634"/>
    </row>
    <row r="7" spans="2:8" ht="12.75" customHeight="1">
      <c r="B7" s="634"/>
      <c r="C7" s="634"/>
      <c r="D7" s="634"/>
      <c r="E7" s="634"/>
      <c r="F7" s="634"/>
      <c r="G7" s="634"/>
      <c r="H7" s="634"/>
    </row>
    <row r="8" spans="2:8" ht="12.75" customHeight="1">
      <c r="B8" s="634"/>
      <c r="C8" s="634"/>
      <c r="D8" s="634"/>
      <c r="E8" s="634"/>
      <c r="F8" s="634"/>
      <c r="G8" s="634"/>
      <c r="H8" s="634"/>
    </row>
    <row r="9" spans="2:8" ht="12.75" customHeight="1">
      <c r="B9" s="634"/>
      <c r="C9" s="634"/>
      <c r="D9" s="634"/>
      <c r="E9" s="634"/>
      <c r="F9" s="634"/>
      <c r="G9" s="634"/>
      <c r="H9" s="634"/>
    </row>
    <row r="10" spans="2:8" ht="12.75" customHeight="1">
      <c r="B10" s="634"/>
      <c r="C10" s="634"/>
      <c r="D10" s="634"/>
      <c r="E10" s="634"/>
      <c r="F10" s="634"/>
      <c r="G10" s="634"/>
      <c r="H10" s="634"/>
    </row>
    <row r="11" spans="2:8" ht="12.75" customHeight="1">
      <c r="B11" s="634"/>
      <c r="C11" s="634"/>
      <c r="D11" s="634"/>
      <c r="E11" s="634"/>
      <c r="F11" s="634"/>
      <c r="G11" s="634"/>
      <c r="H11" s="634"/>
    </row>
    <row r="12" spans="2:8" ht="12.75" customHeight="1">
      <c r="B12" s="634"/>
      <c r="C12" s="634"/>
      <c r="D12" s="634"/>
      <c r="E12" s="634"/>
      <c r="F12" s="634"/>
      <c r="G12" s="634"/>
      <c r="H12" s="634"/>
    </row>
    <row r="13" spans="2:8" ht="12.75" customHeight="1">
      <c r="B13" s="634"/>
      <c r="C13" s="634"/>
      <c r="D13" s="634"/>
      <c r="E13" s="634"/>
      <c r="F13" s="634"/>
      <c r="G13" s="634"/>
      <c r="H13" s="634"/>
    </row>
  </sheetData>
  <mergeCells count="1">
    <mergeCell ref="B4:H13"/>
  </mergeCells>
  <printOptions horizontalCentered="1" verticalCentered="1"/>
  <pageMargins left="0.70866141732283472" right="0.70866141732283472" top="0.23622047244094491" bottom="0" header="0.31496062992125984" footer="0.31496062992125984"/>
  <pageSetup paperSize="9" orientation="landscape" r:id="rId1"/>
  <drawing r:id="rId2"/>
</worksheet>
</file>

<file path=xl/worksheets/sheet30.xml><?xml version="1.0" encoding="utf-8"?>
<worksheet xmlns="http://schemas.openxmlformats.org/spreadsheetml/2006/main" xmlns:r="http://schemas.openxmlformats.org/officeDocument/2006/relationships">
  <sheetPr>
    <pageSetUpPr fitToPage="1"/>
  </sheetPr>
  <dimension ref="A1:K57"/>
  <sheetViews>
    <sheetView topLeftCell="A45" zoomScaleSheetLayoutView="80" workbookViewId="0">
      <selection activeCell="I55" sqref="I55:K58"/>
    </sheetView>
  </sheetViews>
  <sheetFormatPr defaultRowHeight="12.75"/>
  <cols>
    <col min="1" max="1" width="7.42578125" customWidth="1"/>
    <col min="2" max="2" width="13.42578125" customWidth="1"/>
    <col min="3" max="3" width="14.28515625" customWidth="1"/>
    <col min="4" max="5" width="13.5703125" customWidth="1"/>
    <col min="6" max="6" width="12.85546875" customWidth="1"/>
    <col min="7" max="7" width="15.85546875" customWidth="1"/>
    <col min="8" max="8" width="15.28515625" customWidth="1"/>
    <col min="9" max="9" width="15.42578125" customWidth="1"/>
    <col min="10" max="10" width="13.28515625" customWidth="1"/>
  </cols>
  <sheetData>
    <row r="1" spans="1:11" ht="18">
      <c r="I1" s="809" t="s">
        <v>744</v>
      </c>
      <c r="J1" s="809"/>
    </row>
    <row r="2" spans="1:11" ht="18">
      <c r="C2" s="722" t="s">
        <v>0</v>
      </c>
      <c r="D2" s="722"/>
      <c r="E2" s="722"/>
      <c r="F2" s="722"/>
      <c r="G2" s="722"/>
      <c r="H2" s="722"/>
      <c r="I2" s="324"/>
      <c r="J2" s="215"/>
      <c r="K2" s="215"/>
    </row>
    <row r="3" spans="1:11" ht="21">
      <c r="B3" s="723" t="s">
        <v>652</v>
      </c>
      <c r="C3" s="723"/>
      <c r="D3" s="723"/>
      <c r="E3" s="723"/>
      <c r="F3" s="723"/>
      <c r="G3" s="723"/>
      <c r="H3" s="723"/>
      <c r="I3" s="216"/>
      <c r="J3" s="216"/>
      <c r="K3" s="216"/>
    </row>
    <row r="4" spans="1:11" ht="21">
      <c r="C4" s="306"/>
      <c r="D4" s="306"/>
      <c r="E4" s="306"/>
      <c r="F4" s="306"/>
      <c r="G4" s="306"/>
      <c r="H4" s="306"/>
      <c r="I4" s="306"/>
      <c r="J4" s="216"/>
      <c r="K4" s="216"/>
    </row>
    <row r="5" spans="1:11" ht="20.25" customHeight="1">
      <c r="C5" s="810" t="s">
        <v>846</v>
      </c>
      <c r="D5" s="810"/>
      <c r="E5" s="810"/>
      <c r="F5" s="810"/>
      <c r="G5" s="810"/>
      <c r="H5" s="810"/>
      <c r="I5" s="810"/>
    </row>
    <row r="6" spans="1:11" ht="20.25" customHeight="1">
      <c r="A6" s="13" t="s">
        <v>831</v>
      </c>
      <c r="C6" s="220"/>
      <c r="D6" s="220"/>
      <c r="E6" s="220"/>
      <c r="F6" s="220"/>
      <c r="G6" s="220"/>
      <c r="H6" s="220"/>
      <c r="I6" s="811"/>
      <c r="J6" s="811"/>
    </row>
    <row r="7" spans="1:11" ht="15" customHeight="1">
      <c r="A7" s="796" t="s">
        <v>68</v>
      </c>
      <c r="B7" s="796" t="s">
        <v>31</v>
      </c>
      <c r="C7" s="796" t="s">
        <v>420</v>
      </c>
      <c r="D7" s="796" t="s">
        <v>400</v>
      </c>
      <c r="E7" s="797" t="s">
        <v>469</v>
      </c>
      <c r="F7" s="796" t="s">
        <v>399</v>
      </c>
      <c r="G7" s="796"/>
      <c r="H7" s="796"/>
      <c r="I7" s="796" t="s">
        <v>424</v>
      </c>
      <c r="J7" s="797" t="s">
        <v>425</v>
      </c>
    </row>
    <row r="8" spans="1:11" ht="12.75" customHeight="1">
      <c r="A8" s="796"/>
      <c r="B8" s="796"/>
      <c r="C8" s="796"/>
      <c r="D8" s="796"/>
      <c r="E8" s="798"/>
      <c r="F8" s="796" t="s">
        <v>421</v>
      </c>
      <c r="G8" s="796" t="s">
        <v>422</v>
      </c>
      <c r="H8" s="796" t="s">
        <v>423</v>
      </c>
      <c r="I8" s="796"/>
      <c r="J8" s="798"/>
    </row>
    <row r="9" spans="1:11" ht="20.25" customHeight="1">
      <c r="A9" s="796"/>
      <c r="B9" s="796"/>
      <c r="C9" s="796"/>
      <c r="D9" s="796"/>
      <c r="E9" s="798"/>
      <c r="F9" s="796"/>
      <c r="G9" s="796"/>
      <c r="H9" s="796"/>
      <c r="I9" s="796"/>
      <c r="J9" s="798"/>
    </row>
    <row r="10" spans="1:11" ht="45.75" customHeight="1">
      <c r="A10" s="796"/>
      <c r="B10" s="796"/>
      <c r="C10" s="796"/>
      <c r="D10" s="796"/>
      <c r="E10" s="799"/>
      <c r="F10" s="796"/>
      <c r="G10" s="796"/>
      <c r="H10" s="796"/>
      <c r="I10" s="796"/>
      <c r="J10" s="799"/>
    </row>
    <row r="11" spans="1:11" ht="15">
      <c r="A11" s="396">
        <v>1</v>
      </c>
      <c r="B11" s="396">
        <v>2</v>
      </c>
      <c r="C11" s="397">
        <v>3</v>
      </c>
      <c r="D11" s="396">
        <v>4</v>
      </c>
      <c r="E11" s="397">
        <v>5</v>
      </c>
      <c r="F11" s="396">
        <v>6</v>
      </c>
      <c r="G11" s="397">
        <v>7</v>
      </c>
      <c r="H11" s="396">
        <v>8</v>
      </c>
      <c r="I11" s="397">
        <v>9</v>
      </c>
      <c r="J11" s="396">
        <v>10</v>
      </c>
    </row>
    <row r="12" spans="1:11" ht="15" customHeight="1">
      <c r="A12" s="391">
        <v>1</v>
      </c>
      <c r="B12" s="138" t="s">
        <v>792</v>
      </c>
      <c r="C12" s="800" t="s">
        <v>847</v>
      </c>
      <c r="D12" s="801"/>
      <c r="E12" s="801"/>
      <c r="F12" s="801"/>
      <c r="G12" s="801"/>
      <c r="H12" s="801"/>
      <c r="I12" s="801"/>
      <c r="J12" s="802"/>
    </row>
    <row r="13" spans="1:11" ht="15" customHeight="1">
      <c r="A13" s="391">
        <v>2</v>
      </c>
      <c r="B13" s="138" t="s">
        <v>793</v>
      </c>
      <c r="C13" s="803"/>
      <c r="D13" s="804"/>
      <c r="E13" s="804"/>
      <c r="F13" s="804"/>
      <c r="G13" s="804"/>
      <c r="H13" s="804"/>
      <c r="I13" s="804"/>
      <c r="J13" s="805"/>
    </row>
    <row r="14" spans="1:11" ht="15" customHeight="1">
      <c r="A14" s="391">
        <v>3</v>
      </c>
      <c r="B14" s="138" t="s">
        <v>794</v>
      </c>
      <c r="C14" s="803"/>
      <c r="D14" s="804"/>
      <c r="E14" s="804"/>
      <c r="F14" s="804"/>
      <c r="G14" s="804"/>
      <c r="H14" s="804"/>
      <c r="I14" s="804"/>
      <c r="J14" s="805"/>
    </row>
    <row r="15" spans="1:11" ht="15" customHeight="1">
      <c r="A15" s="391">
        <v>4</v>
      </c>
      <c r="B15" s="138" t="s">
        <v>795</v>
      </c>
      <c r="C15" s="803"/>
      <c r="D15" s="804"/>
      <c r="E15" s="804"/>
      <c r="F15" s="804"/>
      <c r="G15" s="804"/>
      <c r="H15" s="804"/>
      <c r="I15" s="804"/>
      <c r="J15" s="805"/>
    </row>
    <row r="16" spans="1:11" ht="15" customHeight="1">
      <c r="A16" s="391">
        <v>5</v>
      </c>
      <c r="B16" s="138" t="s">
        <v>796</v>
      </c>
      <c r="C16" s="803"/>
      <c r="D16" s="804"/>
      <c r="E16" s="804"/>
      <c r="F16" s="804"/>
      <c r="G16" s="804"/>
      <c r="H16" s="804"/>
      <c r="I16" s="804"/>
      <c r="J16" s="805"/>
    </row>
    <row r="17" spans="1:10" ht="14.45" customHeight="1">
      <c r="A17" s="391">
        <v>6</v>
      </c>
      <c r="B17" s="138" t="s">
        <v>797</v>
      </c>
      <c r="C17" s="803"/>
      <c r="D17" s="804"/>
      <c r="E17" s="804"/>
      <c r="F17" s="804"/>
      <c r="G17" s="804"/>
      <c r="H17" s="804"/>
      <c r="I17" s="804"/>
      <c r="J17" s="805"/>
    </row>
    <row r="18" spans="1:10" ht="14.45" customHeight="1">
      <c r="A18" s="391">
        <v>7</v>
      </c>
      <c r="B18" s="138" t="s">
        <v>798</v>
      </c>
      <c r="C18" s="803"/>
      <c r="D18" s="804"/>
      <c r="E18" s="804"/>
      <c r="F18" s="804"/>
      <c r="G18" s="804"/>
      <c r="H18" s="804"/>
      <c r="I18" s="804"/>
      <c r="J18" s="805"/>
    </row>
    <row r="19" spans="1:10" ht="14.45" customHeight="1">
      <c r="A19" s="391">
        <v>8</v>
      </c>
      <c r="B19" s="138" t="s">
        <v>799</v>
      </c>
      <c r="C19" s="803"/>
      <c r="D19" s="804"/>
      <c r="E19" s="804"/>
      <c r="F19" s="804"/>
      <c r="G19" s="804"/>
      <c r="H19" s="804"/>
      <c r="I19" s="804"/>
      <c r="J19" s="805"/>
    </row>
    <row r="20" spans="1:10" ht="14.45" customHeight="1">
      <c r="A20" s="391">
        <v>9</v>
      </c>
      <c r="B20" s="138" t="s">
        <v>800</v>
      </c>
      <c r="C20" s="803"/>
      <c r="D20" s="804"/>
      <c r="E20" s="804"/>
      <c r="F20" s="804"/>
      <c r="G20" s="804"/>
      <c r="H20" s="804"/>
      <c r="I20" s="804"/>
      <c r="J20" s="805"/>
    </row>
    <row r="21" spans="1:10" ht="14.45" customHeight="1">
      <c r="A21" s="391">
        <v>10</v>
      </c>
      <c r="B21" s="138" t="s">
        <v>801</v>
      </c>
      <c r="C21" s="803"/>
      <c r="D21" s="804"/>
      <c r="E21" s="804"/>
      <c r="F21" s="804"/>
      <c r="G21" s="804"/>
      <c r="H21" s="804"/>
      <c r="I21" s="804"/>
      <c r="J21" s="805"/>
    </row>
    <row r="22" spans="1:10" ht="14.45" customHeight="1">
      <c r="A22" s="391">
        <v>11</v>
      </c>
      <c r="B22" s="138" t="s">
        <v>802</v>
      </c>
      <c r="C22" s="803"/>
      <c r="D22" s="804"/>
      <c r="E22" s="804"/>
      <c r="F22" s="804"/>
      <c r="G22" s="804"/>
      <c r="H22" s="804"/>
      <c r="I22" s="804"/>
      <c r="J22" s="805"/>
    </row>
    <row r="23" spans="1:10" ht="14.45" customHeight="1">
      <c r="A23" s="391">
        <v>12</v>
      </c>
      <c r="B23" s="138" t="s">
        <v>803</v>
      </c>
      <c r="C23" s="803"/>
      <c r="D23" s="804"/>
      <c r="E23" s="804"/>
      <c r="F23" s="804"/>
      <c r="G23" s="804"/>
      <c r="H23" s="804"/>
      <c r="I23" s="804"/>
      <c r="J23" s="805"/>
    </row>
    <row r="24" spans="1:10" ht="14.45" customHeight="1">
      <c r="A24" s="391">
        <v>13</v>
      </c>
      <c r="B24" s="138" t="s">
        <v>804</v>
      </c>
      <c r="C24" s="803"/>
      <c r="D24" s="804"/>
      <c r="E24" s="804"/>
      <c r="F24" s="804"/>
      <c r="G24" s="804"/>
      <c r="H24" s="804"/>
      <c r="I24" s="804"/>
      <c r="J24" s="805"/>
    </row>
    <row r="25" spans="1:10" ht="14.45" customHeight="1">
      <c r="A25" s="391">
        <v>14</v>
      </c>
      <c r="B25" s="138" t="s">
        <v>805</v>
      </c>
      <c r="C25" s="803"/>
      <c r="D25" s="804"/>
      <c r="E25" s="804"/>
      <c r="F25" s="804"/>
      <c r="G25" s="804"/>
      <c r="H25" s="804"/>
      <c r="I25" s="804"/>
      <c r="J25" s="805"/>
    </row>
    <row r="26" spans="1:10" ht="14.45" customHeight="1">
      <c r="A26" s="391">
        <v>15</v>
      </c>
      <c r="B26" s="138" t="s">
        <v>806</v>
      </c>
      <c r="C26" s="803"/>
      <c r="D26" s="804"/>
      <c r="E26" s="804"/>
      <c r="F26" s="804"/>
      <c r="G26" s="804"/>
      <c r="H26" s="804"/>
      <c r="I26" s="804"/>
      <c r="J26" s="805"/>
    </row>
    <row r="27" spans="1:10" ht="14.45" customHeight="1">
      <c r="A27" s="391">
        <v>16</v>
      </c>
      <c r="B27" s="138" t="s">
        <v>807</v>
      </c>
      <c r="C27" s="803"/>
      <c r="D27" s="804"/>
      <c r="E27" s="804"/>
      <c r="F27" s="804"/>
      <c r="G27" s="804"/>
      <c r="H27" s="804"/>
      <c r="I27" s="804"/>
      <c r="J27" s="805"/>
    </row>
    <row r="28" spans="1:10" ht="14.45" customHeight="1">
      <c r="A28" s="391">
        <v>17</v>
      </c>
      <c r="B28" s="138" t="s">
        <v>808</v>
      </c>
      <c r="C28" s="803"/>
      <c r="D28" s="804"/>
      <c r="E28" s="804"/>
      <c r="F28" s="804"/>
      <c r="G28" s="804"/>
      <c r="H28" s="804"/>
      <c r="I28" s="804"/>
      <c r="J28" s="805"/>
    </row>
    <row r="29" spans="1:10" ht="14.45" customHeight="1">
      <c r="A29" s="391">
        <v>18</v>
      </c>
      <c r="B29" s="138" t="s">
        <v>809</v>
      </c>
      <c r="C29" s="803"/>
      <c r="D29" s="804"/>
      <c r="E29" s="804"/>
      <c r="F29" s="804"/>
      <c r="G29" s="804"/>
      <c r="H29" s="804"/>
      <c r="I29" s="804"/>
      <c r="J29" s="805"/>
    </row>
    <row r="30" spans="1:10" ht="14.45" customHeight="1">
      <c r="A30" s="391">
        <v>19</v>
      </c>
      <c r="B30" s="138" t="s">
        <v>810</v>
      </c>
      <c r="C30" s="803"/>
      <c r="D30" s="804"/>
      <c r="E30" s="804"/>
      <c r="F30" s="804"/>
      <c r="G30" s="804"/>
      <c r="H30" s="804"/>
      <c r="I30" s="804"/>
      <c r="J30" s="805"/>
    </row>
    <row r="31" spans="1:10" ht="15" customHeight="1">
      <c r="A31" s="391">
        <v>20</v>
      </c>
      <c r="B31" s="138" t="s">
        <v>811</v>
      </c>
      <c r="C31" s="803"/>
      <c r="D31" s="804"/>
      <c r="E31" s="804"/>
      <c r="F31" s="804"/>
      <c r="G31" s="804"/>
      <c r="H31" s="804"/>
      <c r="I31" s="804"/>
      <c r="J31" s="805"/>
    </row>
    <row r="32" spans="1:10" ht="15" customHeight="1">
      <c r="A32" s="391">
        <v>21</v>
      </c>
      <c r="B32" s="138" t="s">
        <v>812</v>
      </c>
      <c r="C32" s="803"/>
      <c r="D32" s="804"/>
      <c r="E32" s="804"/>
      <c r="F32" s="804"/>
      <c r="G32" s="804"/>
      <c r="H32" s="804"/>
      <c r="I32" s="804"/>
      <c r="J32" s="805"/>
    </row>
    <row r="33" spans="1:10" ht="14.45" customHeight="1">
      <c r="A33" s="391">
        <v>22</v>
      </c>
      <c r="B33" s="138" t="s">
        <v>813</v>
      </c>
      <c r="C33" s="803"/>
      <c r="D33" s="804"/>
      <c r="E33" s="804"/>
      <c r="F33" s="804"/>
      <c r="G33" s="804"/>
      <c r="H33" s="804"/>
      <c r="I33" s="804"/>
      <c r="J33" s="805"/>
    </row>
    <row r="34" spans="1:10" ht="14.45" customHeight="1">
      <c r="A34" s="391">
        <v>23</v>
      </c>
      <c r="B34" s="138" t="s">
        <v>814</v>
      </c>
      <c r="C34" s="803"/>
      <c r="D34" s="804"/>
      <c r="E34" s="804"/>
      <c r="F34" s="804"/>
      <c r="G34" s="804"/>
      <c r="H34" s="804"/>
      <c r="I34" s="804"/>
      <c r="J34" s="805"/>
    </row>
    <row r="35" spans="1:10" ht="14.45" customHeight="1">
      <c r="A35" s="391">
        <v>24</v>
      </c>
      <c r="B35" s="138" t="s">
        <v>815</v>
      </c>
      <c r="C35" s="803"/>
      <c r="D35" s="804"/>
      <c r="E35" s="804"/>
      <c r="F35" s="804"/>
      <c r="G35" s="804"/>
      <c r="H35" s="804"/>
      <c r="I35" s="804"/>
      <c r="J35" s="805"/>
    </row>
    <row r="36" spans="1:10" ht="14.45" customHeight="1">
      <c r="A36" s="391">
        <v>25</v>
      </c>
      <c r="B36" s="138" t="s">
        <v>816</v>
      </c>
      <c r="C36" s="803"/>
      <c r="D36" s="804"/>
      <c r="E36" s="804"/>
      <c r="F36" s="804"/>
      <c r="G36" s="804"/>
      <c r="H36" s="804"/>
      <c r="I36" s="804"/>
      <c r="J36" s="805"/>
    </row>
    <row r="37" spans="1:10" ht="14.45" customHeight="1">
      <c r="A37" s="391">
        <v>26</v>
      </c>
      <c r="B37" s="138" t="s">
        <v>817</v>
      </c>
      <c r="C37" s="803"/>
      <c r="D37" s="804"/>
      <c r="E37" s="804"/>
      <c r="F37" s="804"/>
      <c r="G37" s="804"/>
      <c r="H37" s="804"/>
      <c r="I37" s="804"/>
      <c r="J37" s="805"/>
    </row>
    <row r="38" spans="1:10" ht="14.45" customHeight="1">
      <c r="A38" s="391">
        <v>27</v>
      </c>
      <c r="B38" s="138" t="s">
        <v>818</v>
      </c>
      <c r="C38" s="803"/>
      <c r="D38" s="804"/>
      <c r="E38" s="804"/>
      <c r="F38" s="804"/>
      <c r="G38" s="804"/>
      <c r="H38" s="804"/>
      <c r="I38" s="804"/>
      <c r="J38" s="805"/>
    </row>
    <row r="39" spans="1:10" ht="14.45" customHeight="1">
      <c r="A39" s="391">
        <v>28</v>
      </c>
      <c r="B39" s="138" t="s">
        <v>819</v>
      </c>
      <c r="C39" s="803"/>
      <c r="D39" s="804"/>
      <c r="E39" s="804"/>
      <c r="F39" s="804"/>
      <c r="G39" s="804"/>
      <c r="H39" s="804"/>
      <c r="I39" s="804"/>
      <c r="J39" s="805"/>
    </row>
    <row r="40" spans="1:10" ht="14.45" customHeight="1">
      <c r="A40" s="391">
        <v>29</v>
      </c>
      <c r="B40" s="138" t="s">
        <v>820</v>
      </c>
      <c r="C40" s="803"/>
      <c r="D40" s="804"/>
      <c r="E40" s="804"/>
      <c r="F40" s="804"/>
      <c r="G40" s="804"/>
      <c r="H40" s="804"/>
      <c r="I40" s="804"/>
      <c r="J40" s="805"/>
    </row>
    <row r="41" spans="1:10" ht="14.45" customHeight="1">
      <c r="A41" s="391">
        <v>30</v>
      </c>
      <c r="B41" s="138" t="s">
        <v>821</v>
      </c>
      <c r="C41" s="803"/>
      <c r="D41" s="804"/>
      <c r="E41" s="804"/>
      <c r="F41" s="804"/>
      <c r="G41" s="804"/>
      <c r="H41" s="804"/>
      <c r="I41" s="804"/>
      <c r="J41" s="805"/>
    </row>
    <row r="42" spans="1:10" ht="14.45" customHeight="1">
      <c r="A42" s="330">
        <v>31</v>
      </c>
      <c r="B42" s="330" t="s">
        <v>822</v>
      </c>
      <c r="C42" s="803"/>
      <c r="D42" s="804"/>
      <c r="E42" s="804"/>
      <c r="F42" s="804"/>
      <c r="G42" s="804"/>
      <c r="H42" s="804"/>
      <c r="I42" s="804"/>
      <c r="J42" s="805"/>
    </row>
    <row r="43" spans="1:10" ht="14.45" customHeight="1">
      <c r="A43" s="330">
        <v>32</v>
      </c>
      <c r="B43" s="330" t="s">
        <v>823</v>
      </c>
      <c r="C43" s="803"/>
      <c r="D43" s="804"/>
      <c r="E43" s="804"/>
      <c r="F43" s="804"/>
      <c r="G43" s="804"/>
      <c r="H43" s="804"/>
      <c r="I43" s="804"/>
      <c r="J43" s="805"/>
    </row>
    <row r="44" spans="1:10" ht="14.45" customHeight="1">
      <c r="A44" s="330">
        <v>33</v>
      </c>
      <c r="B44" s="330" t="s">
        <v>824</v>
      </c>
      <c r="C44" s="803"/>
      <c r="D44" s="804"/>
      <c r="E44" s="804"/>
      <c r="F44" s="804"/>
      <c r="G44" s="804"/>
      <c r="H44" s="804"/>
      <c r="I44" s="804"/>
      <c r="J44" s="805"/>
    </row>
    <row r="45" spans="1:10" ht="14.45" customHeight="1">
      <c r="A45" s="330">
        <v>34</v>
      </c>
      <c r="B45" s="330" t="s">
        <v>825</v>
      </c>
      <c r="C45" s="803"/>
      <c r="D45" s="804"/>
      <c r="E45" s="804"/>
      <c r="F45" s="804"/>
      <c r="G45" s="804"/>
      <c r="H45" s="804"/>
      <c r="I45" s="804"/>
      <c r="J45" s="805"/>
    </row>
    <row r="46" spans="1:10" ht="14.45" customHeight="1">
      <c r="A46" s="330">
        <v>35</v>
      </c>
      <c r="B46" s="330" t="s">
        <v>826</v>
      </c>
      <c r="C46" s="803"/>
      <c r="D46" s="804"/>
      <c r="E46" s="804"/>
      <c r="F46" s="804"/>
      <c r="G46" s="804"/>
      <c r="H46" s="804"/>
      <c r="I46" s="804"/>
      <c r="J46" s="805"/>
    </row>
    <row r="47" spans="1:10" ht="14.45" customHeight="1">
      <c r="A47" s="330">
        <v>36</v>
      </c>
      <c r="B47" s="330" t="s">
        <v>827</v>
      </c>
      <c r="C47" s="803"/>
      <c r="D47" s="804"/>
      <c r="E47" s="804"/>
      <c r="F47" s="804"/>
      <c r="G47" s="804"/>
      <c r="H47" s="804"/>
      <c r="I47" s="804"/>
      <c r="J47" s="805"/>
    </row>
    <row r="48" spans="1:10" ht="14.45" customHeight="1">
      <c r="A48" s="330">
        <v>37</v>
      </c>
      <c r="B48" s="330" t="s">
        <v>828</v>
      </c>
      <c r="C48" s="803"/>
      <c r="D48" s="804"/>
      <c r="E48" s="804"/>
      <c r="F48" s="804"/>
      <c r="G48" s="804"/>
      <c r="H48" s="804"/>
      <c r="I48" s="804"/>
      <c r="J48" s="805"/>
    </row>
    <row r="49" spans="1:10" ht="14.45" customHeight="1">
      <c r="A49" s="330">
        <v>38</v>
      </c>
      <c r="B49" s="330" t="s">
        <v>829</v>
      </c>
      <c r="C49" s="803"/>
      <c r="D49" s="804"/>
      <c r="E49" s="804"/>
      <c r="F49" s="804"/>
      <c r="G49" s="804"/>
      <c r="H49" s="804"/>
      <c r="I49" s="804"/>
      <c r="J49" s="805"/>
    </row>
    <row r="50" spans="1:10" ht="14.45" customHeight="1">
      <c r="A50" s="639" t="s">
        <v>14</v>
      </c>
      <c r="B50" s="639"/>
      <c r="C50" s="806"/>
      <c r="D50" s="807"/>
      <c r="E50" s="807"/>
      <c r="F50" s="807"/>
      <c r="G50" s="807"/>
      <c r="H50" s="807"/>
      <c r="I50" s="807"/>
      <c r="J50" s="808"/>
    </row>
    <row r="54" spans="1:10" ht="12.75" customHeight="1">
      <c r="H54" s="641" t="s">
        <v>1027</v>
      </c>
      <c r="I54" s="641"/>
      <c r="J54" s="641"/>
    </row>
    <row r="55" spans="1:10" ht="12.75" customHeight="1">
      <c r="H55" s="641"/>
      <c r="I55" s="641"/>
      <c r="J55" s="641"/>
    </row>
    <row r="56" spans="1:10" ht="12.75" customHeight="1">
      <c r="H56" s="641"/>
      <c r="I56" s="641"/>
      <c r="J56" s="641"/>
    </row>
    <row r="57" spans="1:10" ht="12.75" customHeight="1">
      <c r="H57" s="641"/>
      <c r="I57" s="641"/>
      <c r="J57" s="641"/>
    </row>
  </sheetData>
  <mergeCells count="19">
    <mergeCell ref="I1:J1"/>
    <mergeCell ref="C5:I5"/>
    <mergeCell ref="D7:D10"/>
    <mergeCell ref="I6:J6"/>
    <mergeCell ref="C2:H2"/>
    <mergeCell ref="B3:H3"/>
    <mergeCell ref="J7:J10"/>
    <mergeCell ref="F8:F10"/>
    <mergeCell ref="G8:G10"/>
    <mergeCell ref="A50:B50"/>
    <mergeCell ref="H54:J57"/>
    <mergeCell ref="A7:A10"/>
    <mergeCell ref="H8:H10"/>
    <mergeCell ref="I7:I10"/>
    <mergeCell ref="E7:E10"/>
    <mergeCell ref="B7:B10"/>
    <mergeCell ref="C7:C10"/>
    <mergeCell ref="F7:H7"/>
    <mergeCell ref="C12:J50"/>
  </mergeCells>
  <printOptions horizontalCentered="1"/>
  <pageMargins left="0.70866141732283472" right="0.70866141732283472" top="0.23622047244094491" bottom="0" header="0.31496062992125984" footer="0.15"/>
  <pageSetup paperSize="9" scale="64" orientation="landscape" r:id="rId1"/>
</worksheet>
</file>

<file path=xl/worksheets/sheet31.xml><?xml version="1.0" encoding="utf-8"?>
<worksheet xmlns="http://schemas.openxmlformats.org/spreadsheetml/2006/main" xmlns:r="http://schemas.openxmlformats.org/officeDocument/2006/relationships">
  <sheetPr>
    <pageSetUpPr fitToPage="1"/>
  </sheetPr>
  <dimension ref="A1:K55"/>
  <sheetViews>
    <sheetView topLeftCell="A34" zoomScaleSheetLayoutView="68" workbookViewId="0">
      <selection activeCell="I55" sqref="I55:K58"/>
    </sheetView>
  </sheetViews>
  <sheetFormatPr defaultRowHeight="12.75"/>
  <cols>
    <col min="1" max="1" width="6.85546875" customWidth="1"/>
    <col min="2" max="2" width="13.28515625" customWidth="1"/>
    <col min="3" max="3" width="10.140625" customWidth="1"/>
    <col min="7" max="7" width="11.5703125" customWidth="1"/>
    <col min="8" max="8" width="16.140625" customWidth="1"/>
    <col min="9" max="9" width="20.28515625" customWidth="1"/>
    <col min="10" max="10" width="10.42578125" customWidth="1"/>
    <col min="11" max="11" width="22.85546875" customWidth="1"/>
  </cols>
  <sheetData>
    <row r="1" spans="1:11" ht="18">
      <c r="A1" s="722" t="s">
        <v>0</v>
      </c>
      <c r="B1" s="722"/>
      <c r="C1" s="722"/>
      <c r="D1" s="722"/>
      <c r="E1" s="722"/>
      <c r="F1" s="722"/>
      <c r="G1" s="722"/>
      <c r="H1" s="722"/>
      <c r="I1" s="722"/>
      <c r="J1" s="215"/>
      <c r="K1" s="270" t="s">
        <v>565</v>
      </c>
    </row>
    <row r="2" spans="1:11" ht="21">
      <c r="A2" s="723" t="s">
        <v>652</v>
      </c>
      <c r="B2" s="723"/>
      <c r="C2" s="723"/>
      <c r="D2" s="723"/>
      <c r="E2" s="723"/>
      <c r="F2" s="723"/>
      <c r="G2" s="723"/>
      <c r="H2" s="723"/>
      <c r="I2" s="723"/>
      <c r="J2" s="723"/>
      <c r="K2" s="723"/>
    </row>
    <row r="3" spans="1:11" ht="15">
      <c r="A3" s="185"/>
      <c r="B3" s="185"/>
      <c r="C3" s="185"/>
      <c r="D3" s="185"/>
      <c r="E3" s="185"/>
      <c r="F3" s="185"/>
      <c r="G3" s="185"/>
      <c r="H3" s="185"/>
      <c r="I3" s="185"/>
      <c r="J3" s="185"/>
    </row>
    <row r="4" spans="1:11" ht="18">
      <c r="A4" s="722" t="s">
        <v>564</v>
      </c>
      <c r="B4" s="722"/>
      <c r="C4" s="722"/>
      <c r="D4" s="722"/>
      <c r="E4" s="722"/>
      <c r="F4" s="722"/>
      <c r="G4" s="722"/>
      <c r="H4" s="722"/>
      <c r="I4" s="722"/>
      <c r="J4" s="722"/>
    </row>
    <row r="5" spans="1:11" ht="15">
      <c r="A5" s="186" t="s">
        <v>831</v>
      </c>
      <c r="B5" s="186"/>
      <c r="C5" s="186"/>
      <c r="D5" s="186"/>
      <c r="E5" s="186"/>
      <c r="F5" s="186"/>
      <c r="G5" s="186"/>
      <c r="H5" s="186"/>
      <c r="I5" s="186"/>
      <c r="J5" s="185" t="s">
        <v>978</v>
      </c>
    </row>
    <row r="6" spans="1:11" ht="25.5" customHeight="1">
      <c r="A6" s="821" t="s">
        <v>2</v>
      </c>
      <c r="B6" s="822" t="s">
        <v>31</v>
      </c>
      <c r="C6" s="821" t="s">
        <v>401</v>
      </c>
      <c r="D6" s="738" t="s">
        <v>402</v>
      </c>
      <c r="E6" s="738"/>
      <c r="F6" s="738"/>
      <c r="G6" s="824" t="s">
        <v>405</v>
      </c>
      <c r="H6" s="825"/>
      <c r="I6" s="825"/>
      <c r="J6" s="826"/>
      <c r="K6" s="822" t="s">
        <v>409</v>
      </c>
    </row>
    <row r="7" spans="1:11" ht="63" customHeight="1">
      <c r="A7" s="821"/>
      <c r="B7" s="823"/>
      <c r="C7" s="821"/>
      <c r="D7" s="613" t="s">
        <v>94</v>
      </c>
      <c r="E7" s="613" t="s">
        <v>403</v>
      </c>
      <c r="F7" s="613" t="s">
        <v>404</v>
      </c>
      <c r="G7" s="611" t="s">
        <v>406</v>
      </c>
      <c r="H7" s="611" t="s">
        <v>407</v>
      </c>
      <c r="I7" s="611" t="s">
        <v>408</v>
      </c>
      <c r="J7" s="611" t="s">
        <v>41</v>
      </c>
      <c r="K7" s="823"/>
    </row>
    <row r="8" spans="1:11" ht="15">
      <c r="A8" s="189" t="s">
        <v>268</v>
      </c>
      <c r="B8" s="189">
        <v>2</v>
      </c>
      <c r="C8" s="189" t="s">
        <v>269</v>
      </c>
      <c r="D8" s="189">
        <v>3</v>
      </c>
      <c r="E8" s="189" t="s">
        <v>270</v>
      </c>
      <c r="F8" s="189">
        <v>4</v>
      </c>
      <c r="G8" s="189" t="s">
        <v>271</v>
      </c>
      <c r="H8" s="189">
        <v>5</v>
      </c>
      <c r="I8" s="189" t="s">
        <v>272</v>
      </c>
      <c r="J8" s="189">
        <v>6</v>
      </c>
      <c r="K8" s="189" t="s">
        <v>273</v>
      </c>
    </row>
    <row r="9" spans="1:11" ht="15" customHeight="1">
      <c r="A9" s="391">
        <v>1</v>
      </c>
      <c r="B9" s="138" t="s">
        <v>792</v>
      </c>
      <c r="C9" s="812" t="s">
        <v>848</v>
      </c>
      <c r="D9" s="813"/>
      <c r="E9" s="813"/>
      <c r="F9" s="813"/>
      <c r="G9" s="813"/>
      <c r="H9" s="813"/>
      <c r="I9" s="813"/>
      <c r="J9" s="813"/>
      <c r="K9" s="814"/>
    </row>
    <row r="10" spans="1:11" ht="15" customHeight="1">
      <c r="A10" s="391">
        <v>2</v>
      </c>
      <c r="B10" s="138" t="s">
        <v>793</v>
      </c>
      <c r="C10" s="815"/>
      <c r="D10" s="816"/>
      <c r="E10" s="816"/>
      <c r="F10" s="816"/>
      <c r="G10" s="816"/>
      <c r="H10" s="816"/>
      <c r="I10" s="816"/>
      <c r="J10" s="816"/>
      <c r="K10" s="817"/>
    </row>
    <row r="11" spans="1:11" ht="15" customHeight="1">
      <c r="A11" s="391">
        <v>3</v>
      </c>
      <c r="B11" s="138" t="s">
        <v>794</v>
      </c>
      <c r="C11" s="815"/>
      <c r="D11" s="816"/>
      <c r="E11" s="816"/>
      <c r="F11" s="816"/>
      <c r="G11" s="816"/>
      <c r="H11" s="816"/>
      <c r="I11" s="816"/>
      <c r="J11" s="816"/>
      <c r="K11" s="817"/>
    </row>
    <row r="12" spans="1:11" ht="15" customHeight="1">
      <c r="A12" s="391">
        <v>4</v>
      </c>
      <c r="B12" s="138" t="s">
        <v>795</v>
      </c>
      <c r="C12" s="815"/>
      <c r="D12" s="816"/>
      <c r="E12" s="816"/>
      <c r="F12" s="816"/>
      <c r="G12" s="816"/>
      <c r="H12" s="816"/>
      <c r="I12" s="816"/>
      <c r="J12" s="816"/>
      <c r="K12" s="817"/>
    </row>
    <row r="13" spans="1:11" ht="15" customHeight="1">
      <c r="A13" s="391">
        <v>5</v>
      </c>
      <c r="B13" s="138" t="s">
        <v>796</v>
      </c>
      <c r="C13" s="815"/>
      <c r="D13" s="816"/>
      <c r="E13" s="816"/>
      <c r="F13" s="816"/>
      <c r="G13" s="816"/>
      <c r="H13" s="816"/>
      <c r="I13" s="816"/>
      <c r="J13" s="816"/>
      <c r="K13" s="817"/>
    </row>
    <row r="14" spans="1:11" ht="15" customHeight="1">
      <c r="A14" s="391">
        <v>6</v>
      </c>
      <c r="B14" s="138" t="s">
        <v>797</v>
      </c>
      <c r="C14" s="815"/>
      <c r="D14" s="816"/>
      <c r="E14" s="816"/>
      <c r="F14" s="816"/>
      <c r="G14" s="816"/>
      <c r="H14" s="816"/>
      <c r="I14" s="816"/>
      <c r="J14" s="816"/>
      <c r="K14" s="817"/>
    </row>
    <row r="15" spans="1:11" ht="15" customHeight="1">
      <c r="A15" s="391">
        <v>7</v>
      </c>
      <c r="B15" s="138" t="s">
        <v>798</v>
      </c>
      <c r="C15" s="815"/>
      <c r="D15" s="816"/>
      <c r="E15" s="816"/>
      <c r="F15" s="816"/>
      <c r="G15" s="816"/>
      <c r="H15" s="816"/>
      <c r="I15" s="816"/>
      <c r="J15" s="816"/>
      <c r="K15" s="817"/>
    </row>
    <row r="16" spans="1:11" ht="15" customHeight="1">
      <c r="A16" s="391">
        <v>8</v>
      </c>
      <c r="B16" s="138" t="s">
        <v>799</v>
      </c>
      <c r="C16" s="815"/>
      <c r="D16" s="816"/>
      <c r="E16" s="816"/>
      <c r="F16" s="816"/>
      <c r="G16" s="816"/>
      <c r="H16" s="816"/>
      <c r="I16" s="816"/>
      <c r="J16" s="816"/>
      <c r="K16" s="817"/>
    </row>
    <row r="17" spans="1:11">
      <c r="A17" s="391">
        <v>9</v>
      </c>
      <c r="B17" s="138" t="s">
        <v>800</v>
      </c>
      <c r="C17" s="815"/>
      <c r="D17" s="816"/>
      <c r="E17" s="816"/>
      <c r="F17" s="816"/>
      <c r="G17" s="816"/>
      <c r="H17" s="816"/>
      <c r="I17" s="816"/>
      <c r="J17" s="816"/>
      <c r="K17" s="817"/>
    </row>
    <row r="18" spans="1:11">
      <c r="A18" s="391">
        <v>10</v>
      </c>
      <c r="B18" s="138" t="s">
        <v>801</v>
      </c>
      <c r="C18" s="815"/>
      <c r="D18" s="816"/>
      <c r="E18" s="816"/>
      <c r="F18" s="816"/>
      <c r="G18" s="816"/>
      <c r="H18" s="816"/>
      <c r="I18" s="816"/>
      <c r="J18" s="816"/>
      <c r="K18" s="817"/>
    </row>
    <row r="19" spans="1:11">
      <c r="A19" s="391">
        <v>11</v>
      </c>
      <c r="B19" s="138" t="s">
        <v>802</v>
      </c>
      <c r="C19" s="815"/>
      <c r="D19" s="816"/>
      <c r="E19" s="816"/>
      <c r="F19" s="816"/>
      <c r="G19" s="816"/>
      <c r="H19" s="816"/>
      <c r="I19" s="816"/>
      <c r="J19" s="816"/>
      <c r="K19" s="817"/>
    </row>
    <row r="20" spans="1:11" ht="12.75" customHeight="1">
      <c r="A20" s="391">
        <v>12</v>
      </c>
      <c r="B20" s="138" t="s">
        <v>803</v>
      </c>
      <c r="C20" s="815"/>
      <c r="D20" s="816"/>
      <c r="E20" s="816"/>
      <c r="F20" s="816"/>
      <c r="G20" s="816"/>
      <c r="H20" s="816"/>
      <c r="I20" s="816"/>
      <c r="J20" s="816"/>
      <c r="K20" s="817"/>
    </row>
    <row r="21" spans="1:11" ht="12.75" customHeight="1">
      <c r="A21" s="391">
        <v>13</v>
      </c>
      <c r="B21" s="138" t="s">
        <v>804</v>
      </c>
      <c r="C21" s="815"/>
      <c r="D21" s="816"/>
      <c r="E21" s="816"/>
      <c r="F21" s="816"/>
      <c r="G21" s="816"/>
      <c r="H21" s="816"/>
      <c r="I21" s="816"/>
      <c r="J21" s="816"/>
      <c r="K21" s="817"/>
    </row>
    <row r="22" spans="1:11" ht="12.75" customHeight="1">
      <c r="A22" s="391">
        <v>14</v>
      </c>
      <c r="B22" s="138" t="s">
        <v>805</v>
      </c>
      <c r="C22" s="815"/>
      <c r="D22" s="816"/>
      <c r="E22" s="816"/>
      <c r="F22" s="816"/>
      <c r="G22" s="816"/>
      <c r="H22" s="816"/>
      <c r="I22" s="816"/>
      <c r="J22" s="816"/>
      <c r="K22" s="817"/>
    </row>
    <row r="23" spans="1:11">
      <c r="A23" s="391">
        <v>15</v>
      </c>
      <c r="B23" s="138" t="s">
        <v>806</v>
      </c>
      <c r="C23" s="815"/>
      <c r="D23" s="816"/>
      <c r="E23" s="816"/>
      <c r="F23" s="816"/>
      <c r="G23" s="816"/>
      <c r="H23" s="816"/>
      <c r="I23" s="816"/>
      <c r="J23" s="816"/>
      <c r="K23" s="817"/>
    </row>
    <row r="24" spans="1:11">
      <c r="A24" s="391">
        <v>16</v>
      </c>
      <c r="B24" s="138" t="s">
        <v>807</v>
      </c>
      <c r="C24" s="815"/>
      <c r="D24" s="816"/>
      <c r="E24" s="816"/>
      <c r="F24" s="816"/>
      <c r="G24" s="816"/>
      <c r="H24" s="816"/>
      <c r="I24" s="816"/>
      <c r="J24" s="816"/>
      <c r="K24" s="817"/>
    </row>
    <row r="25" spans="1:11">
      <c r="A25" s="391">
        <v>17</v>
      </c>
      <c r="B25" s="138" t="s">
        <v>808</v>
      </c>
      <c r="C25" s="815"/>
      <c r="D25" s="816"/>
      <c r="E25" s="816"/>
      <c r="F25" s="816"/>
      <c r="G25" s="816"/>
      <c r="H25" s="816"/>
      <c r="I25" s="816"/>
      <c r="J25" s="816"/>
      <c r="K25" s="817"/>
    </row>
    <row r="26" spans="1:11">
      <c r="A26" s="391">
        <v>18</v>
      </c>
      <c r="B26" s="138" t="s">
        <v>809</v>
      </c>
      <c r="C26" s="815"/>
      <c r="D26" s="816"/>
      <c r="E26" s="816"/>
      <c r="F26" s="816"/>
      <c r="G26" s="816"/>
      <c r="H26" s="816"/>
      <c r="I26" s="816"/>
      <c r="J26" s="816"/>
      <c r="K26" s="817"/>
    </row>
    <row r="27" spans="1:11">
      <c r="A27" s="391">
        <v>19</v>
      </c>
      <c r="B27" s="138" t="s">
        <v>810</v>
      </c>
      <c r="C27" s="815"/>
      <c r="D27" s="816"/>
      <c r="E27" s="816"/>
      <c r="F27" s="816"/>
      <c r="G27" s="816"/>
      <c r="H27" s="816"/>
      <c r="I27" s="816"/>
      <c r="J27" s="816"/>
      <c r="K27" s="817"/>
    </row>
    <row r="28" spans="1:11">
      <c r="A28" s="391">
        <v>20</v>
      </c>
      <c r="B28" s="138" t="s">
        <v>811</v>
      </c>
      <c r="C28" s="815"/>
      <c r="D28" s="816"/>
      <c r="E28" s="816"/>
      <c r="F28" s="816"/>
      <c r="G28" s="816"/>
      <c r="H28" s="816"/>
      <c r="I28" s="816"/>
      <c r="J28" s="816"/>
      <c r="K28" s="817"/>
    </row>
    <row r="29" spans="1:11">
      <c r="A29" s="391">
        <v>21</v>
      </c>
      <c r="B29" s="138" t="s">
        <v>812</v>
      </c>
      <c r="C29" s="815"/>
      <c r="D29" s="816"/>
      <c r="E29" s="816"/>
      <c r="F29" s="816"/>
      <c r="G29" s="816"/>
      <c r="H29" s="816"/>
      <c r="I29" s="816"/>
      <c r="J29" s="816"/>
      <c r="K29" s="817"/>
    </row>
    <row r="30" spans="1:11">
      <c r="A30" s="391">
        <v>22</v>
      </c>
      <c r="B30" s="138" t="s">
        <v>813</v>
      </c>
      <c r="C30" s="815"/>
      <c r="D30" s="816"/>
      <c r="E30" s="816"/>
      <c r="F30" s="816"/>
      <c r="G30" s="816"/>
      <c r="H30" s="816"/>
      <c r="I30" s="816"/>
      <c r="J30" s="816"/>
      <c r="K30" s="817"/>
    </row>
    <row r="31" spans="1:11">
      <c r="A31" s="391">
        <v>23</v>
      </c>
      <c r="B31" s="138" t="s">
        <v>814</v>
      </c>
      <c r="C31" s="815"/>
      <c r="D31" s="816"/>
      <c r="E31" s="816"/>
      <c r="F31" s="816"/>
      <c r="G31" s="816"/>
      <c r="H31" s="816"/>
      <c r="I31" s="816"/>
      <c r="J31" s="816"/>
      <c r="K31" s="817"/>
    </row>
    <row r="32" spans="1:11">
      <c r="A32" s="391">
        <v>24</v>
      </c>
      <c r="B32" s="138" t="s">
        <v>815</v>
      </c>
      <c r="C32" s="815"/>
      <c r="D32" s="816"/>
      <c r="E32" s="816"/>
      <c r="F32" s="816"/>
      <c r="G32" s="816"/>
      <c r="H32" s="816"/>
      <c r="I32" s="816"/>
      <c r="J32" s="816"/>
      <c r="K32" s="817"/>
    </row>
    <row r="33" spans="1:11">
      <c r="A33" s="391">
        <v>25</v>
      </c>
      <c r="B33" s="138" t="s">
        <v>816</v>
      </c>
      <c r="C33" s="815"/>
      <c r="D33" s="816"/>
      <c r="E33" s="816"/>
      <c r="F33" s="816"/>
      <c r="G33" s="816"/>
      <c r="H33" s="816"/>
      <c r="I33" s="816"/>
      <c r="J33" s="816"/>
      <c r="K33" s="817"/>
    </row>
    <row r="34" spans="1:11">
      <c r="A34" s="391">
        <v>26</v>
      </c>
      <c r="B34" s="138" t="s">
        <v>817</v>
      </c>
      <c r="C34" s="815"/>
      <c r="D34" s="816"/>
      <c r="E34" s="816"/>
      <c r="F34" s="816"/>
      <c r="G34" s="816"/>
      <c r="H34" s="816"/>
      <c r="I34" s="816"/>
      <c r="J34" s="816"/>
      <c r="K34" s="817"/>
    </row>
    <row r="35" spans="1:11">
      <c r="A35" s="391">
        <v>27</v>
      </c>
      <c r="B35" s="138" t="s">
        <v>818</v>
      </c>
      <c r="C35" s="815"/>
      <c r="D35" s="816"/>
      <c r="E35" s="816"/>
      <c r="F35" s="816"/>
      <c r="G35" s="816"/>
      <c r="H35" s="816"/>
      <c r="I35" s="816"/>
      <c r="J35" s="816"/>
      <c r="K35" s="817"/>
    </row>
    <row r="36" spans="1:11">
      <c r="A36" s="391">
        <v>28</v>
      </c>
      <c r="B36" s="138" t="s">
        <v>819</v>
      </c>
      <c r="C36" s="815"/>
      <c r="D36" s="816"/>
      <c r="E36" s="816"/>
      <c r="F36" s="816"/>
      <c r="G36" s="816"/>
      <c r="H36" s="816"/>
      <c r="I36" s="816"/>
      <c r="J36" s="816"/>
      <c r="K36" s="817"/>
    </row>
    <row r="37" spans="1:11">
      <c r="A37" s="391">
        <v>29</v>
      </c>
      <c r="B37" s="138" t="s">
        <v>820</v>
      </c>
      <c r="C37" s="815"/>
      <c r="D37" s="816"/>
      <c r="E37" s="816"/>
      <c r="F37" s="816"/>
      <c r="G37" s="816"/>
      <c r="H37" s="816"/>
      <c r="I37" s="816"/>
      <c r="J37" s="816"/>
      <c r="K37" s="817"/>
    </row>
    <row r="38" spans="1:11">
      <c r="A38" s="391">
        <v>30</v>
      </c>
      <c r="B38" s="138" t="s">
        <v>821</v>
      </c>
      <c r="C38" s="815"/>
      <c r="D38" s="816"/>
      <c r="E38" s="816"/>
      <c r="F38" s="816"/>
      <c r="G38" s="816"/>
      <c r="H38" s="816"/>
      <c r="I38" s="816"/>
      <c r="J38" s="816"/>
      <c r="K38" s="817"/>
    </row>
    <row r="39" spans="1:11">
      <c r="A39" s="330">
        <v>31</v>
      </c>
      <c r="B39" s="330" t="s">
        <v>822</v>
      </c>
      <c r="C39" s="815"/>
      <c r="D39" s="816"/>
      <c r="E39" s="816"/>
      <c r="F39" s="816"/>
      <c r="G39" s="816"/>
      <c r="H39" s="816"/>
      <c r="I39" s="816"/>
      <c r="J39" s="816"/>
      <c r="K39" s="817"/>
    </row>
    <row r="40" spans="1:11">
      <c r="A40" s="330">
        <v>32</v>
      </c>
      <c r="B40" s="330" t="s">
        <v>823</v>
      </c>
      <c r="C40" s="815"/>
      <c r="D40" s="816"/>
      <c r="E40" s="816"/>
      <c r="F40" s="816"/>
      <c r="G40" s="816"/>
      <c r="H40" s="816"/>
      <c r="I40" s="816"/>
      <c r="J40" s="816"/>
      <c r="K40" s="817"/>
    </row>
    <row r="41" spans="1:11">
      <c r="A41" s="330">
        <v>33</v>
      </c>
      <c r="B41" s="330" t="s">
        <v>824</v>
      </c>
      <c r="C41" s="815"/>
      <c r="D41" s="816"/>
      <c r="E41" s="816"/>
      <c r="F41" s="816"/>
      <c r="G41" s="816"/>
      <c r="H41" s="816"/>
      <c r="I41" s="816"/>
      <c r="J41" s="816"/>
      <c r="K41" s="817"/>
    </row>
    <row r="42" spans="1:11">
      <c r="A42" s="330">
        <v>34</v>
      </c>
      <c r="B42" s="330" t="s">
        <v>825</v>
      </c>
      <c r="C42" s="815"/>
      <c r="D42" s="816"/>
      <c r="E42" s="816"/>
      <c r="F42" s="816"/>
      <c r="G42" s="816"/>
      <c r="H42" s="816"/>
      <c r="I42" s="816"/>
      <c r="J42" s="816"/>
      <c r="K42" s="817"/>
    </row>
    <row r="43" spans="1:11">
      <c r="A43" s="330">
        <v>35</v>
      </c>
      <c r="B43" s="330" t="s">
        <v>826</v>
      </c>
      <c r="C43" s="815"/>
      <c r="D43" s="816"/>
      <c r="E43" s="816"/>
      <c r="F43" s="816"/>
      <c r="G43" s="816"/>
      <c r="H43" s="816"/>
      <c r="I43" s="816"/>
      <c r="J43" s="816"/>
      <c r="K43" s="817"/>
    </row>
    <row r="44" spans="1:11">
      <c r="A44" s="330">
        <v>36</v>
      </c>
      <c r="B44" s="330" t="s">
        <v>827</v>
      </c>
      <c r="C44" s="815"/>
      <c r="D44" s="816"/>
      <c r="E44" s="816"/>
      <c r="F44" s="816"/>
      <c r="G44" s="816"/>
      <c r="H44" s="816"/>
      <c r="I44" s="816"/>
      <c r="J44" s="816"/>
      <c r="K44" s="817"/>
    </row>
    <row r="45" spans="1:11">
      <c r="A45" s="330">
        <v>37</v>
      </c>
      <c r="B45" s="330" t="s">
        <v>828</v>
      </c>
      <c r="C45" s="815"/>
      <c r="D45" s="816"/>
      <c r="E45" s="816"/>
      <c r="F45" s="816"/>
      <c r="G45" s="816"/>
      <c r="H45" s="816"/>
      <c r="I45" s="816"/>
      <c r="J45" s="816"/>
      <c r="K45" s="817"/>
    </row>
    <row r="46" spans="1:11">
      <c r="A46" s="330">
        <v>38</v>
      </c>
      <c r="B46" s="330" t="s">
        <v>829</v>
      </c>
      <c r="C46" s="818"/>
      <c r="D46" s="819"/>
      <c r="E46" s="819"/>
      <c r="F46" s="819"/>
      <c r="G46" s="819"/>
      <c r="H46" s="819"/>
      <c r="I46" s="819"/>
      <c r="J46" s="819"/>
      <c r="K46" s="820"/>
    </row>
    <row r="47" spans="1:11">
      <c r="A47" s="639" t="s">
        <v>14</v>
      </c>
      <c r="B47" s="639"/>
      <c r="C47" s="8"/>
      <c r="D47" s="8"/>
      <c r="E47" s="8"/>
      <c r="F47" s="8"/>
      <c r="G47" s="8"/>
      <c r="H47" s="8"/>
      <c r="I47" s="8"/>
      <c r="J47" s="8"/>
      <c r="K47" s="8"/>
    </row>
    <row r="48" spans="1:11">
      <c r="A48" s="299"/>
      <c r="B48" s="299"/>
      <c r="C48" s="11"/>
      <c r="D48" s="11"/>
      <c r="E48" s="11"/>
      <c r="F48" s="11"/>
      <c r="G48" s="11"/>
      <c r="H48" s="11"/>
      <c r="I48" s="11"/>
      <c r="J48" s="11"/>
      <c r="K48" s="11"/>
    </row>
    <row r="49" spans="1:11">
      <c r="A49" s="299"/>
      <c r="B49" s="299"/>
      <c r="C49" s="11"/>
      <c r="D49" s="11"/>
      <c r="E49" s="11"/>
      <c r="F49" s="11"/>
      <c r="G49" s="11"/>
      <c r="H49" s="11"/>
      <c r="I49" s="11"/>
      <c r="J49" s="11"/>
      <c r="K49" s="11"/>
    </row>
    <row r="52" spans="1:11" ht="12.75" customHeight="1">
      <c r="I52" s="641" t="s">
        <v>1027</v>
      </c>
      <c r="J52" s="641"/>
      <c r="K52" s="641"/>
    </row>
    <row r="53" spans="1:11" ht="12.75" customHeight="1">
      <c r="I53" s="641"/>
      <c r="J53" s="641"/>
      <c r="K53" s="641"/>
    </row>
    <row r="54" spans="1:11" ht="12.75" customHeight="1">
      <c r="I54" s="641"/>
      <c r="J54" s="641"/>
      <c r="K54" s="641"/>
    </row>
    <row r="55" spans="1:11" ht="12.75" customHeight="1">
      <c r="I55" s="641"/>
      <c r="J55" s="641"/>
      <c r="K55" s="641"/>
    </row>
  </sheetData>
  <mergeCells count="12">
    <mergeCell ref="A1:I1"/>
    <mergeCell ref="A2:K2"/>
    <mergeCell ref="A4:J4"/>
    <mergeCell ref="C6:C7"/>
    <mergeCell ref="D6:F6"/>
    <mergeCell ref="G6:J6"/>
    <mergeCell ref="K6:K7"/>
    <mergeCell ref="C9:K46"/>
    <mergeCell ref="A47:B47"/>
    <mergeCell ref="I52:K55"/>
    <mergeCell ref="A6:A7"/>
    <mergeCell ref="B6:B7"/>
  </mergeCells>
  <printOptions horizontalCentered="1"/>
  <pageMargins left="0.70866141732283472" right="0.70866141732283472" top="0.23622047244094491" bottom="0" header="0.31496062992125984" footer="0.31496062992125984"/>
  <pageSetup paperSize="9" scale="71" orientation="landscape" r:id="rId1"/>
</worksheet>
</file>

<file path=xl/worksheets/sheet32.xml><?xml version="1.0" encoding="utf-8"?>
<worksheet xmlns="http://schemas.openxmlformats.org/spreadsheetml/2006/main" xmlns:r="http://schemas.openxmlformats.org/officeDocument/2006/relationships">
  <sheetPr>
    <pageSetUpPr fitToPage="1"/>
  </sheetPr>
  <dimension ref="A1:H42"/>
  <sheetViews>
    <sheetView view="pageBreakPreview" topLeftCell="A22" zoomScale="80" zoomScaleSheetLayoutView="80" workbookViewId="0">
      <selection activeCell="I55" sqref="I55:K58"/>
    </sheetView>
  </sheetViews>
  <sheetFormatPr defaultColWidth="9.140625" defaultRowHeight="12.75"/>
  <cols>
    <col min="1" max="1" width="5.28515625" style="192" customWidth="1"/>
    <col min="2" max="2" width="10" style="192" customWidth="1"/>
    <col min="3" max="3" width="32.140625" style="192" customWidth="1"/>
    <col min="4" max="4" width="15.140625" style="192" customWidth="1"/>
    <col min="5" max="6" width="11.7109375" style="192" customWidth="1"/>
    <col min="7" max="7" width="13.7109375" style="192" customWidth="1"/>
    <col min="8" max="8" width="20.140625" style="192" customWidth="1"/>
    <col min="9" max="16384" width="9.140625" style="192"/>
  </cols>
  <sheetData>
    <row r="1" spans="1:8">
      <c r="A1" s="192" t="s">
        <v>10</v>
      </c>
      <c r="H1" s="207" t="s">
        <v>567</v>
      </c>
    </row>
    <row r="2" spans="1:8" s="196" customFormat="1" ht="15.75">
      <c r="A2" s="751" t="s">
        <v>0</v>
      </c>
      <c r="B2" s="751"/>
      <c r="C2" s="751"/>
      <c r="D2" s="751"/>
      <c r="E2" s="751"/>
      <c r="F2" s="751"/>
      <c r="G2" s="751"/>
      <c r="H2" s="751"/>
    </row>
    <row r="3" spans="1:8" s="196" customFormat="1" ht="20.25" customHeight="1">
      <c r="A3" s="757" t="s">
        <v>652</v>
      </c>
      <c r="B3" s="757"/>
      <c r="C3" s="757"/>
      <c r="D3" s="757"/>
      <c r="E3" s="757"/>
      <c r="F3" s="757"/>
      <c r="G3" s="757"/>
      <c r="H3" s="757"/>
    </row>
    <row r="5" spans="1:8" s="196" customFormat="1" ht="15.75">
      <c r="A5" s="756" t="s">
        <v>566</v>
      </c>
      <c r="B5" s="756"/>
      <c r="C5" s="756"/>
      <c r="D5" s="756"/>
      <c r="E5" s="756"/>
      <c r="F5" s="756"/>
      <c r="G5" s="756"/>
      <c r="H5" s="827"/>
    </row>
    <row r="7" spans="1:8">
      <c r="A7" s="828" t="s">
        <v>831</v>
      </c>
      <c r="B7" s="828"/>
      <c r="C7" s="198"/>
      <c r="D7" s="198"/>
      <c r="E7" s="198"/>
      <c r="F7" s="198"/>
      <c r="G7" s="198"/>
    </row>
    <row r="9" spans="1:8" ht="13.9" customHeight="1">
      <c r="A9" s="208"/>
      <c r="B9" s="208"/>
      <c r="C9" s="208"/>
      <c r="D9" s="208"/>
      <c r="E9" s="208"/>
      <c r="F9" s="208"/>
      <c r="G9" s="208"/>
    </row>
    <row r="10" spans="1:8" s="199" customFormat="1">
      <c r="A10" s="192"/>
      <c r="B10" s="192"/>
      <c r="C10" s="192"/>
      <c r="D10" s="192"/>
      <c r="E10" s="192"/>
      <c r="F10" s="192"/>
      <c r="G10" s="192"/>
      <c r="H10" s="311"/>
    </row>
    <row r="11" spans="1:8" s="199" customFormat="1" ht="39.75" customHeight="1">
      <c r="A11" s="200"/>
      <c r="B11" s="829" t="s">
        <v>289</v>
      </c>
      <c r="C11" s="829" t="s">
        <v>290</v>
      </c>
      <c r="D11" s="831" t="s">
        <v>291</v>
      </c>
      <c r="E11" s="832"/>
      <c r="F11" s="832"/>
      <c r="G11" s="833"/>
      <c r="H11" s="829" t="s">
        <v>72</v>
      </c>
    </row>
    <row r="12" spans="1:8" s="199" customFormat="1" ht="25.5">
      <c r="A12" s="201"/>
      <c r="B12" s="830"/>
      <c r="C12" s="830"/>
      <c r="D12" s="325" t="s">
        <v>292</v>
      </c>
      <c r="E12" s="325" t="s">
        <v>293</v>
      </c>
      <c r="F12" s="325" t="s">
        <v>294</v>
      </c>
      <c r="G12" s="325" t="s">
        <v>14</v>
      </c>
      <c r="H12" s="830"/>
    </row>
    <row r="13" spans="1:8" s="199" customFormat="1" ht="15">
      <c r="A13" s="201"/>
      <c r="B13" s="209" t="s">
        <v>268</v>
      </c>
      <c r="C13" s="209" t="s">
        <v>269</v>
      </c>
      <c r="D13" s="209" t="s">
        <v>270</v>
      </c>
      <c r="E13" s="209" t="s">
        <v>271</v>
      </c>
      <c r="F13" s="209" t="s">
        <v>272</v>
      </c>
      <c r="G13" s="209" t="s">
        <v>273</v>
      </c>
      <c r="H13" s="209" t="s">
        <v>274</v>
      </c>
    </row>
    <row r="14" spans="1:8" s="210" customFormat="1" ht="15.95" customHeight="1">
      <c r="B14" s="211" t="s">
        <v>23</v>
      </c>
      <c r="C14" s="834" t="s">
        <v>298</v>
      </c>
      <c r="D14" s="835"/>
      <c r="E14" s="835"/>
      <c r="F14" s="835"/>
      <c r="G14" s="835"/>
      <c r="H14" s="836"/>
    </row>
    <row r="15" spans="1:8" s="213" customFormat="1" ht="15.95" customHeight="1">
      <c r="B15" s="211">
        <v>1</v>
      </c>
      <c r="C15" s="212" t="s">
        <v>849</v>
      </c>
      <c r="D15" s="211">
        <v>1</v>
      </c>
      <c r="E15" s="212"/>
      <c r="F15" s="212"/>
      <c r="G15" s="212"/>
      <c r="H15" s="212"/>
    </row>
    <row r="16" spans="1:8" ht="15.95" customHeight="1">
      <c r="A16" s="204"/>
      <c r="B16" s="126"/>
      <c r="C16" s="214" t="s">
        <v>850</v>
      </c>
      <c r="D16" s="147">
        <v>1</v>
      </c>
      <c r="E16" s="126"/>
      <c r="F16" s="126"/>
      <c r="G16" s="126"/>
      <c r="H16" s="126"/>
    </row>
    <row r="17" spans="1:8" ht="15.95" customHeight="1">
      <c r="B17" s="203"/>
      <c r="C17" s="214" t="s">
        <v>851</v>
      </c>
      <c r="D17" s="147">
        <v>1</v>
      </c>
      <c r="E17" s="127"/>
      <c r="F17" s="127"/>
      <c r="G17" s="127"/>
      <c r="H17" s="126"/>
    </row>
    <row r="18" spans="1:8" s="123" customFormat="1" ht="15.95" customHeight="1">
      <c r="B18" s="126"/>
      <c r="C18" s="214" t="s">
        <v>852</v>
      </c>
      <c r="D18" s="147">
        <v>1</v>
      </c>
      <c r="E18" s="126"/>
      <c r="F18" s="126"/>
      <c r="G18" s="126"/>
      <c r="H18" s="124"/>
    </row>
    <row r="19" spans="1:8" s="123" customFormat="1" ht="15.95" customHeight="1">
      <c r="B19" s="126"/>
      <c r="C19" s="214" t="s">
        <v>853</v>
      </c>
      <c r="D19" s="126"/>
      <c r="E19" s="147">
        <v>38</v>
      </c>
      <c r="F19" s="126"/>
      <c r="G19" s="126"/>
      <c r="H19" s="124"/>
    </row>
    <row r="20" spans="1:8" s="123" customFormat="1" ht="15.95" customHeight="1">
      <c r="B20" s="126"/>
      <c r="C20" s="214"/>
      <c r="D20" s="126"/>
      <c r="E20" s="126"/>
      <c r="F20" s="126"/>
      <c r="G20" s="126"/>
      <c r="H20" s="124"/>
    </row>
    <row r="21" spans="1:8" s="123" customFormat="1" ht="15.95" customHeight="1">
      <c r="B21" s="211" t="s">
        <v>27</v>
      </c>
      <c r="C21" s="837" t="s">
        <v>477</v>
      </c>
      <c r="D21" s="837"/>
      <c r="E21" s="837"/>
      <c r="F21" s="837"/>
      <c r="G21" s="837"/>
      <c r="H21" s="837"/>
    </row>
    <row r="22" spans="1:8" s="123" customFormat="1" ht="15.95" customHeight="1">
      <c r="B22" s="211"/>
      <c r="C22" s="212" t="s">
        <v>854</v>
      </c>
      <c r="D22" s="211">
        <v>1</v>
      </c>
      <c r="E22" s="211"/>
      <c r="F22" s="211"/>
      <c r="G22" s="211"/>
      <c r="H22" s="211"/>
    </row>
    <row r="23" spans="1:8" s="123" customFormat="1" ht="15.95" customHeight="1">
      <c r="B23" s="211"/>
      <c r="C23" s="212" t="s">
        <v>855</v>
      </c>
      <c r="D23" s="211">
        <v>1</v>
      </c>
      <c r="E23" s="211"/>
      <c r="F23" s="211"/>
      <c r="G23" s="211"/>
      <c r="H23" s="211"/>
    </row>
    <row r="24" spans="1:8" s="123" customFormat="1" ht="15.95" customHeight="1">
      <c r="B24" s="211"/>
      <c r="C24" s="212" t="s">
        <v>856</v>
      </c>
      <c r="D24" s="211">
        <v>1</v>
      </c>
      <c r="E24" s="211"/>
      <c r="F24" s="211"/>
      <c r="G24" s="211"/>
      <c r="H24" s="211"/>
    </row>
    <row r="25" spans="1:8" s="123" customFormat="1" ht="15.95" customHeight="1">
      <c r="B25" s="211"/>
      <c r="C25" s="212" t="s">
        <v>857</v>
      </c>
      <c r="D25" s="211">
        <v>5</v>
      </c>
      <c r="E25" s="211"/>
      <c r="F25" s="211"/>
      <c r="G25" s="211"/>
      <c r="H25" s="211"/>
    </row>
    <row r="26" spans="1:8" s="123" customFormat="1" ht="15.95" customHeight="1">
      <c r="B26" s="211"/>
      <c r="C26" s="212" t="s">
        <v>858</v>
      </c>
      <c r="D26" s="211">
        <v>1</v>
      </c>
      <c r="E26" s="211"/>
      <c r="F26" s="211"/>
      <c r="G26" s="211"/>
      <c r="H26" s="211"/>
    </row>
    <row r="27" spans="1:8" s="123" customFormat="1" ht="15.95" customHeight="1">
      <c r="B27" s="211"/>
      <c r="C27" s="212" t="s">
        <v>859</v>
      </c>
      <c r="D27" s="211"/>
      <c r="E27" s="211">
        <v>17</v>
      </c>
      <c r="F27" s="211"/>
      <c r="G27" s="211"/>
      <c r="H27" s="211"/>
    </row>
    <row r="28" spans="1:8" s="123" customFormat="1" ht="15.95" customHeight="1">
      <c r="B28" s="211"/>
      <c r="C28" s="212" t="s">
        <v>860</v>
      </c>
      <c r="D28" s="211">
        <v>38</v>
      </c>
      <c r="E28" s="211"/>
      <c r="F28" s="211"/>
      <c r="G28" s="211"/>
      <c r="H28" s="211"/>
    </row>
    <row r="29" spans="1:8" s="123" customFormat="1" ht="15.95" customHeight="1">
      <c r="B29" s="211"/>
      <c r="C29" s="212" t="s">
        <v>861</v>
      </c>
      <c r="D29" s="211">
        <v>76</v>
      </c>
      <c r="E29" s="211"/>
      <c r="F29" s="211"/>
      <c r="G29" s="211"/>
      <c r="H29" s="211"/>
    </row>
    <row r="30" spans="1:8" s="123" customFormat="1" ht="15.95" customHeight="1">
      <c r="A30" s="206" t="s">
        <v>288</v>
      </c>
      <c r="B30" s="205"/>
      <c r="C30" s="212" t="s">
        <v>862</v>
      </c>
      <c r="D30" s="313">
        <v>534</v>
      </c>
      <c r="E30" s="313"/>
      <c r="F30" s="313"/>
      <c r="G30" s="313"/>
      <c r="H30" s="128"/>
    </row>
    <row r="31" spans="1:8" ht="15.95" customHeight="1">
      <c r="B31" s="126"/>
      <c r="C31" s="214" t="s">
        <v>863</v>
      </c>
      <c r="D31" s="147">
        <v>1</v>
      </c>
      <c r="E31" s="147"/>
      <c r="F31" s="147"/>
      <c r="G31" s="147"/>
      <c r="H31" s="147"/>
    </row>
    <row r="32" spans="1:8" ht="15.95" customHeight="1">
      <c r="B32" s="126"/>
      <c r="C32" s="214" t="s">
        <v>864</v>
      </c>
      <c r="D32" s="147">
        <v>21</v>
      </c>
      <c r="E32" s="147"/>
      <c r="F32" s="147"/>
      <c r="G32" s="147"/>
      <c r="H32" s="147"/>
    </row>
    <row r="33" spans="2:8" ht="15.95" customHeight="1">
      <c r="B33" s="126"/>
      <c r="C33" s="214" t="s">
        <v>865</v>
      </c>
      <c r="D33" s="147"/>
      <c r="E33" s="147"/>
      <c r="F33" s="147"/>
      <c r="G33" s="147"/>
      <c r="H33" s="147"/>
    </row>
    <row r="34" spans="2:8" ht="15.95" customHeight="1">
      <c r="B34" s="126"/>
      <c r="C34" s="214" t="s">
        <v>866</v>
      </c>
      <c r="D34" s="147"/>
      <c r="E34" s="147"/>
      <c r="F34" s="147"/>
      <c r="G34" s="147"/>
      <c r="H34" s="147"/>
    </row>
    <row r="35" spans="2:8" ht="15.95" customHeight="1">
      <c r="B35" s="126"/>
      <c r="C35" s="126" t="s">
        <v>867</v>
      </c>
      <c r="D35" s="147"/>
      <c r="E35" s="147">
        <v>38</v>
      </c>
      <c r="F35" s="147"/>
      <c r="G35" s="147"/>
      <c r="H35" s="147"/>
    </row>
    <row r="36" spans="2:8">
      <c r="B36" s="199"/>
      <c r="C36" s="199"/>
      <c r="D36" s="199"/>
      <c r="E36" s="199"/>
      <c r="F36" s="199"/>
      <c r="G36" s="199"/>
      <c r="H36" s="199"/>
    </row>
    <row r="37" spans="2:8">
      <c r="B37" s="199"/>
      <c r="C37" s="199"/>
      <c r="D37" s="199"/>
      <c r="E37" s="199"/>
      <c r="F37" s="199"/>
      <c r="G37" s="199"/>
      <c r="H37" s="199"/>
    </row>
    <row r="39" spans="2:8" ht="12.75" customHeight="1">
      <c r="F39" s="641" t="s">
        <v>1027</v>
      </c>
      <c r="G39" s="641"/>
      <c r="H39" s="641"/>
    </row>
    <row r="40" spans="2:8" ht="12.75" customHeight="1">
      <c r="F40" s="641"/>
      <c r="G40" s="641"/>
      <c r="H40" s="641"/>
    </row>
    <row r="41" spans="2:8" ht="12.75" customHeight="1">
      <c r="F41" s="641"/>
      <c r="G41" s="641"/>
      <c r="H41" s="641"/>
    </row>
    <row r="42" spans="2:8" ht="12.75" customHeight="1">
      <c r="F42" s="641"/>
      <c r="G42" s="641"/>
      <c r="H42" s="641"/>
    </row>
  </sheetData>
  <mergeCells count="11">
    <mergeCell ref="A2:H2"/>
    <mergeCell ref="A3:H3"/>
    <mergeCell ref="A5:H5"/>
    <mergeCell ref="A7:B7"/>
    <mergeCell ref="F39:H42"/>
    <mergeCell ref="B11:B12"/>
    <mergeCell ref="C11:C12"/>
    <mergeCell ref="D11:G11"/>
    <mergeCell ref="H11:H12"/>
    <mergeCell ref="C14:H14"/>
    <mergeCell ref="C21:H21"/>
  </mergeCells>
  <printOptions horizontalCentered="1"/>
  <pageMargins left="0.70866141732283472" right="0.70866141732283472" top="0.23622047244094491" bottom="0" header="0.31496062992125984" footer="0.31496062992125984"/>
  <pageSetup paperSize="9" scale="86"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G54"/>
  <sheetViews>
    <sheetView view="pageBreakPreview" topLeftCell="A28" zoomScaleSheetLayoutView="100" workbookViewId="0">
      <selection activeCell="I55" sqref="I55:K58"/>
    </sheetView>
  </sheetViews>
  <sheetFormatPr defaultRowHeight="12.75"/>
  <cols>
    <col min="1" max="1" width="6" customWidth="1"/>
    <col min="2" max="2" width="15.5703125" customWidth="1"/>
    <col min="3" max="3" width="17.28515625" customWidth="1"/>
    <col min="4" max="4" width="21" customWidth="1"/>
    <col min="5" max="5" width="21.140625" customWidth="1"/>
    <col min="6" max="6" width="20.7109375" customWidth="1"/>
    <col min="7" max="7" width="23.5703125" customWidth="1"/>
  </cols>
  <sheetData>
    <row r="1" spans="1:7" ht="18">
      <c r="A1" s="722" t="s">
        <v>0</v>
      </c>
      <c r="B1" s="722"/>
      <c r="C1" s="722"/>
      <c r="D1" s="722"/>
      <c r="E1" s="722"/>
      <c r="F1" s="722"/>
      <c r="G1" s="183" t="s">
        <v>695</v>
      </c>
    </row>
    <row r="2" spans="1:7" ht="21">
      <c r="A2" s="723" t="s">
        <v>652</v>
      </c>
      <c r="B2" s="723"/>
      <c r="C2" s="723"/>
      <c r="D2" s="723"/>
      <c r="E2" s="723"/>
      <c r="F2" s="723"/>
      <c r="G2" s="723"/>
    </row>
    <row r="3" spans="1:7" ht="15">
      <c r="A3" s="185"/>
      <c r="B3" s="185"/>
    </row>
    <row r="4" spans="1:7" ht="18" customHeight="1">
      <c r="A4" s="724" t="s">
        <v>696</v>
      </c>
      <c r="B4" s="724"/>
      <c r="C4" s="724"/>
      <c r="D4" s="724"/>
      <c r="E4" s="724"/>
      <c r="F4" s="724"/>
      <c r="G4" s="724"/>
    </row>
    <row r="5" spans="1:7" ht="15">
      <c r="A5" s="186" t="s">
        <v>868</v>
      </c>
      <c r="B5" s="186"/>
    </row>
    <row r="6" spans="1:7" ht="15">
      <c r="A6" s="186"/>
      <c r="B6" s="186"/>
      <c r="F6" s="725" t="s">
        <v>978</v>
      </c>
      <c r="G6" s="725"/>
    </row>
    <row r="7" spans="1:7" ht="59.25" customHeight="1">
      <c r="A7" s="332" t="s">
        <v>2</v>
      </c>
      <c r="B7" s="461" t="s">
        <v>3</v>
      </c>
      <c r="C7" s="477" t="s">
        <v>697</v>
      </c>
      <c r="D7" s="477" t="s">
        <v>698</v>
      </c>
      <c r="E7" s="477" t="s">
        <v>699</v>
      </c>
      <c r="F7" s="477" t="s">
        <v>700</v>
      </c>
      <c r="G7" s="477" t="s">
        <v>701</v>
      </c>
    </row>
    <row r="8" spans="1:7" s="183" customFormat="1" ht="15">
      <c r="A8" s="189" t="s">
        <v>268</v>
      </c>
      <c r="B8" s="189" t="s">
        <v>269</v>
      </c>
      <c r="C8" s="189" t="s">
        <v>270</v>
      </c>
      <c r="D8" s="189" t="s">
        <v>271</v>
      </c>
      <c r="E8" s="189" t="s">
        <v>272</v>
      </c>
      <c r="F8" s="189" t="s">
        <v>273</v>
      </c>
      <c r="G8" s="189" t="s">
        <v>274</v>
      </c>
    </row>
    <row r="9" spans="1:7" s="183" customFormat="1" ht="15">
      <c r="A9" s="391">
        <v>1</v>
      </c>
      <c r="B9" s="138" t="s">
        <v>792</v>
      </c>
      <c r="C9" s="465">
        <v>3155</v>
      </c>
      <c r="D9" s="465">
        <v>0</v>
      </c>
      <c r="E9" s="465">
        <v>0</v>
      </c>
      <c r="F9" s="465">
        <v>0</v>
      </c>
      <c r="G9" s="465">
        <v>0</v>
      </c>
    </row>
    <row r="10" spans="1:7" s="183" customFormat="1" ht="15">
      <c r="A10" s="391">
        <v>2</v>
      </c>
      <c r="B10" s="138" t="s">
        <v>793</v>
      </c>
      <c r="C10" s="465">
        <v>2211</v>
      </c>
      <c r="D10" s="465">
        <v>0</v>
      </c>
      <c r="E10" s="465">
        <v>0</v>
      </c>
      <c r="F10" s="465">
        <v>0</v>
      </c>
      <c r="G10" s="465">
        <v>0</v>
      </c>
    </row>
    <row r="11" spans="1:7" s="183" customFormat="1" ht="15">
      <c r="A11" s="391">
        <v>3</v>
      </c>
      <c r="B11" s="138" t="s">
        <v>794</v>
      </c>
      <c r="C11" s="465">
        <v>1886</v>
      </c>
      <c r="D11" s="465">
        <v>0</v>
      </c>
      <c r="E11" s="465">
        <v>0</v>
      </c>
      <c r="F11" s="465">
        <v>0</v>
      </c>
      <c r="G11" s="465">
        <v>261</v>
      </c>
    </row>
    <row r="12" spans="1:7" s="183" customFormat="1" ht="15">
      <c r="A12" s="391">
        <v>4</v>
      </c>
      <c r="B12" s="138" t="s">
        <v>795</v>
      </c>
      <c r="C12" s="465">
        <v>1143</v>
      </c>
      <c r="D12" s="465">
        <v>28</v>
      </c>
      <c r="E12" s="465">
        <v>0</v>
      </c>
      <c r="F12" s="465">
        <v>0</v>
      </c>
      <c r="G12" s="465">
        <v>28</v>
      </c>
    </row>
    <row r="13" spans="1:7" s="183" customFormat="1" ht="15">
      <c r="A13" s="391">
        <v>5</v>
      </c>
      <c r="B13" s="138" t="s">
        <v>796</v>
      </c>
      <c r="C13" s="465">
        <v>2109</v>
      </c>
      <c r="D13" s="465">
        <v>0</v>
      </c>
      <c r="E13" s="465">
        <v>0</v>
      </c>
      <c r="F13" s="465">
        <v>0</v>
      </c>
      <c r="G13" s="465">
        <v>0</v>
      </c>
    </row>
    <row r="14" spans="1:7" s="183" customFormat="1" ht="15">
      <c r="A14" s="391">
        <v>6</v>
      </c>
      <c r="B14" s="138" t="s">
        <v>797</v>
      </c>
      <c r="C14" s="465">
        <v>1203</v>
      </c>
      <c r="D14" s="465">
        <v>55</v>
      </c>
      <c r="E14" s="465">
        <v>0</v>
      </c>
      <c r="F14" s="465">
        <v>0</v>
      </c>
      <c r="G14" s="465">
        <v>55</v>
      </c>
    </row>
    <row r="15" spans="1:7" s="183" customFormat="1" ht="15">
      <c r="A15" s="391">
        <v>7</v>
      </c>
      <c r="B15" s="138" t="s">
        <v>798</v>
      </c>
      <c r="C15" s="465">
        <v>3129</v>
      </c>
      <c r="D15" s="465">
        <v>17</v>
      </c>
      <c r="E15" s="465">
        <v>0</v>
      </c>
      <c r="F15" s="465">
        <v>0</v>
      </c>
      <c r="G15" s="465">
        <v>0</v>
      </c>
    </row>
    <row r="16" spans="1:7" s="183" customFormat="1" ht="15">
      <c r="A16" s="391">
        <v>8</v>
      </c>
      <c r="B16" s="138" t="s">
        <v>799</v>
      </c>
      <c r="C16" s="465">
        <v>900</v>
      </c>
      <c r="D16" s="465">
        <v>405</v>
      </c>
      <c r="E16" s="465">
        <v>362</v>
      </c>
      <c r="F16" s="465">
        <v>43</v>
      </c>
      <c r="G16" s="465">
        <v>495</v>
      </c>
    </row>
    <row r="17" spans="1:7" s="183" customFormat="1" ht="15">
      <c r="A17" s="391">
        <v>9</v>
      </c>
      <c r="B17" s="138" t="s">
        <v>800</v>
      </c>
      <c r="C17" s="465">
        <v>526</v>
      </c>
      <c r="D17" s="465">
        <v>26</v>
      </c>
      <c r="E17" s="465">
        <v>0</v>
      </c>
      <c r="F17" s="465">
        <v>0</v>
      </c>
      <c r="G17" s="465">
        <v>26</v>
      </c>
    </row>
    <row r="18" spans="1:7" s="183" customFormat="1" ht="15">
      <c r="A18" s="391">
        <v>10</v>
      </c>
      <c r="B18" s="138" t="s">
        <v>801</v>
      </c>
      <c r="C18" s="465">
        <v>1685</v>
      </c>
      <c r="D18" s="465">
        <v>82</v>
      </c>
      <c r="E18" s="465">
        <v>2</v>
      </c>
      <c r="F18" s="465">
        <v>0</v>
      </c>
      <c r="G18" s="465">
        <v>6</v>
      </c>
    </row>
    <row r="19" spans="1:7" s="183" customFormat="1" ht="15">
      <c r="A19" s="391">
        <v>11</v>
      </c>
      <c r="B19" s="138" t="s">
        <v>802</v>
      </c>
      <c r="C19" s="465">
        <v>1896</v>
      </c>
      <c r="D19" s="465">
        <v>0</v>
      </c>
      <c r="E19" s="465">
        <v>0</v>
      </c>
      <c r="F19" s="465">
        <v>0</v>
      </c>
      <c r="G19" s="465">
        <v>0</v>
      </c>
    </row>
    <row r="20" spans="1:7" s="183" customFormat="1" ht="15">
      <c r="A20" s="391">
        <v>12</v>
      </c>
      <c r="B20" s="138" t="s">
        <v>803</v>
      </c>
      <c r="C20" s="465">
        <v>2527</v>
      </c>
      <c r="D20" s="465">
        <v>254</v>
      </c>
      <c r="E20" s="465">
        <v>0</v>
      </c>
      <c r="F20" s="465">
        <v>0</v>
      </c>
      <c r="G20" s="465">
        <v>254</v>
      </c>
    </row>
    <row r="21" spans="1:7" s="183" customFormat="1" ht="15">
      <c r="A21" s="391">
        <v>13</v>
      </c>
      <c r="B21" s="138" t="s">
        <v>804</v>
      </c>
      <c r="C21" s="465">
        <v>2108</v>
      </c>
      <c r="D21" s="465">
        <v>0</v>
      </c>
      <c r="E21" s="465">
        <v>0</v>
      </c>
      <c r="F21" s="465">
        <v>0</v>
      </c>
      <c r="G21" s="465">
        <v>0</v>
      </c>
    </row>
    <row r="22" spans="1:7" s="183" customFormat="1" ht="15">
      <c r="A22" s="391">
        <v>14</v>
      </c>
      <c r="B22" s="138" t="s">
        <v>805</v>
      </c>
      <c r="C22" s="465">
        <v>1779</v>
      </c>
      <c r="D22" s="465">
        <v>0</v>
      </c>
      <c r="E22" s="465">
        <v>0</v>
      </c>
      <c r="F22" s="465">
        <v>0</v>
      </c>
      <c r="G22" s="465">
        <v>0</v>
      </c>
    </row>
    <row r="23" spans="1:7" s="183" customFormat="1" ht="15">
      <c r="A23" s="391">
        <v>15</v>
      </c>
      <c r="B23" s="138" t="s">
        <v>806</v>
      </c>
      <c r="C23" s="465">
        <v>3052</v>
      </c>
      <c r="D23" s="465">
        <v>103</v>
      </c>
      <c r="E23" s="465">
        <v>5</v>
      </c>
      <c r="F23" s="465">
        <v>12</v>
      </c>
      <c r="G23" s="465">
        <v>105</v>
      </c>
    </row>
    <row r="24" spans="1:7" s="183" customFormat="1" ht="15">
      <c r="A24" s="391">
        <v>16</v>
      </c>
      <c r="B24" s="138" t="s">
        <v>807</v>
      </c>
      <c r="C24" s="465">
        <v>2012</v>
      </c>
      <c r="D24" s="465">
        <v>13</v>
      </c>
      <c r="E24" s="465">
        <v>0</v>
      </c>
      <c r="F24" s="465">
        <v>0</v>
      </c>
      <c r="G24" s="465">
        <v>13</v>
      </c>
    </row>
    <row r="25" spans="1:7" s="183" customFormat="1" ht="15">
      <c r="A25" s="391">
        <v>17</v>
      </c>
      <c r="B25" s="138" t="s">
        <v>808</v>
      </c>
      <c r="C25" s="465">
        <v>413</v>
      </c>
      <c r="D25" s="465">
        <v>0</v>
      </c>
      <c r="E25" s="465">
        <v>0</v>
      </c>
      <c r="F25" s="465">
        <v>0</v>
      </c>
      <c r="G25" s="465">
        <v>0</v>
      </c>
    </row>
    <row r="26" spans="1:7" s="183" customFormat="1" ht="15">
      <c r="A26" s="391">
        <v>18</v>
      </c>
      <c r="B26" s="138" t="s">
        <v>809</v>
      </c>
      <c r="C26" s="465">
        <v>2063</v>
      </c>
      <c r="D26" s="465">
        <v>86</v>
      </c>
      <c r="E26" s="465">
        <v>2</v>
      </c>
      <c r="F26" s="465">
        <v>0</v>
      </c>
      <c r="G26" s="465">
        <v>86</v>
      </c>
    </row>
    <row r="27" spans="1:7" s="183" customFormat="1" ht="15">
      <c r="A27" s="391">
        <v>19</v>
      </c>
      <c r="B27" s="138" t="s">
        <v>810</v>
      </c>
      <c r="C27" s="465">
        <v>3276</v>
      </c>
      <c r="D27" s="465">
        <v>37</v>
      </c>
      <c r="E27" s="465">
        <v>11</v>
      </c>
      <c r="F27" s="465">
        <v>0</v>
      </c>
      <c r="G27" s="465">
        <v>39</v>
      </c>
    </row>
    <row r="28" spans="1:7" s="183" customFormat="1" ht="15">
      <c r="A28" s="391">
        <v>20</v>
      </c>
      <c r="B28" s="138" t="s">
        <v>811</v>
      </c>
      <c r="C28" s="465">
        <v>2608</v>
      </c>
      <c r="D28" s="465">
        <v>130</v>
      </c>
      <c r="E28" s="465">
        <v>0</v>
      </c>
      <c r="F28" s="465">
        <v>0</v>
      </c>
      <c r="G28" s="465">
        <v>130</v>
      </c>
    </row>
    <row r="29" spans="1:7" s="183" customFormat="1" ht="15">
      <c r="A29" s="391">
        <v>21</v>
      </c>
      <c r="B29" s="138" t="s">
        <v>812</v>
      </c>
      <c r="C29" s="465">
        <v>2427</v>
      </c>
      <c r="D29" s="465">
        <v>0</v>
      </c>
      <c r="E29" s="465">
        <v>0</v>
      </c>
      <c r="F29" s="465">
        <v>0</v>
      </c>
      <c r="G29" s="465">
        <v>0</v>
      </c>
    </row>
    <row r="30" spans="1:7" s="183" customFormat="1" ht="15">
      <c r="A30" s="391">
        <v>22</v>
      </c>
      <c r="B30" s="138" t="s">
        <v>813</v>
      </c>
      <c r="C30" s="465">
        <v>3033</v>
      </c>
      <c r="D30" s="465">
        <v>103</v>
      </c>
      <c r="E30" s="465">
        <v>0</v>
      </c>
      <c r="F30" s="465">
        <v>0</v>
      </c>
      <c r="G30" s="465">
        <v>103</v>
      </c>
    </row>
    <row r="31" spans="1:7" s="183" customFormat="1" ht="15">
      <c r="A31" s="391">
        <v>23</v>
      </c>
      <c r="B31" s="138" t="s">
        <v>814</v>
      </c>
      <c r="C31" s="465">
        <v>2581</v>
      </c>
      <c r="D31" s="465">
        <v>100</v>
      </c>
      <c r="E31" s="465">
        <v>0</v>
      </c>
      <c r="F31" s="465">
        <v>0</v>
      </c>
      <c r="G31" s="465">
        <v>100</v>
      </c>
    </row>
    <row r="32" spans="1:7" s="183" customFormat="1" ht="15">
      <c r="A32" s="391">
        <v>24</v>
      </c>
      <c r="B32" s="138" t="s">
        <v>815</v>
      </c>
      <c r="C32" s="465">
        <v>2269</v>
      </c>
      <c r="D32" s="465">
        <v>229</v>
      </c>
      <c r="E32" s="465">
        <v>100</v>
      </c>
      <c r="F32" s="465">
        <v>12</v>
      </c>
      <c r="G32" s="465">
        <v>229</v>
      </c>
    </row>
    <row r="33" spans="1:7" s="183" customFormat="1" ht="15">
      <c r="A33" s="391">
        <v>25</v>
      </c>
      <c r="B33" s="138" t="s">
        <v>816</v>
      </c>
      <c r="C33" s="465">
        <v>1518</v>
      </c>
      <c r="D33" s="465">
        <v>89</v>
      </c>
      <c r="E33" s="465">
        <v>0</v>
      </c>
      <c r="F33" s="465">
        <v>0</v>
      </c>
      <c r="G33" s="465">
        <v>89</v>
      </c>
    </row>
    <row r="34" spans="1:7" s="183" customFormat="1" ht="15">
      <c r="A34" s="391">
        <v>26</v>
      </c>
      <c r="B34" s="138" t="s">
        <v>817</v>
      </c>
      <c r="C34" s="465">
        <v>1937</v>
      </c>
      <c r="D34" s="465">
        <v>103</v>
      </c>
      <c r="E34" s="465">
        <v>0</v>
      </c>
      <c r="F34" s="465">
        <v>0</v>
      </c>
      <c r="G34" s="465">
        <v>103</v>
      </c>
    </row>
    <row r="35" spans="1:7" s="183" customFormat="1" ht="15">
      <c r="A35" s="391">
        <v>27</v>
      </c>
      <c r="B35" s="138" t="s">
        <v>818</v>
      </c>
      <c r="C35" s="465">
        <v>2073</v>
      </c>
      <c r="D35" s="465">
        <v>0</v>
      </c>
      <c r="E35" s="465">
        <v>0</v>
      </c>
      <c r="F35" s="465">
        <v>0</v>
      </c>
      <c r="G35" s="465">
        <v>0</v>
      </c>
    </row>
    <row r="36" spans="1:7" s="183" customFormat="1" ht="15">
      <c r="A36" s="391">
        <v>28</v>
      </c>
      <c r="B36" s="138" t="s">
        <v>819</v>
      </c>
      <c r="C36" s="465">
        <v>1829</v>
      </c>
      <c r="D36" s="465">
        <v>104</v>
      </c>
      <c r="E36" s="465">
        <v>0</v>
      </c>
      <c r="F36" s="465">
        <v>0</v>
      </c>
      <c r="G36" s="465">
        <v>104</v>
      </c>
    </row>
    <row r="37" spans="1:7" s="183" customFormat="1" ht="15">
      <c r="A37" s="391">
        <v>29</v>
      </c>
      <c r="B37" s="138" t="s">
        <v>820</v>
      </c>
      <c r="C37" s="465">
        <v>1961</v>
      </c>
      <c r="D37" s="465">
        <v>0</v>
      </c>
      <c r="E37" s="465">
        <v>0</v>
      </c>
      <c r="F37" s="465">
        <v>0</v>
      </c>
      <c r="G37" s="465">
        <v>0</v>
      </c>
    </row>
    <row r="38" spans="1:7" s="183" customFormat="1" ht="15">
      <c r="A38" s="391">
        <v>30</v>
      </c>
      <c r="B38" s="138" t="s">
        <v>821</v>
      </c>
      <c r="C38" s="465">
        <v>1017</v>
      </c>
      <c r="D38" s="465">
        <v>97</v>
      </c>
      <c r="E38" s="465">
        <v>11</v>
      </c>
      <c r="F38" s="465">
        <v>0</v>
      </c>
      <c r="G38" s="465">
        <v>97</v>
      </c>
    </row>
    <row r="39" spans="1:7" s="183" customFormat="1" ht="15">
      <c r="A39" s="330">
        <v>31</v>
      </c>
      <c r="B39" s="330" t="s">
        <v>822</v>
      </c>
      <c r="C39" s="465">
        <v>477</v>
      </c>
      <c r="D39" s="465">
        <v>9</v>
      </c>
      <c r="E39" s="465">
        <v>0</v>
      </c>
      <c r="F39" s="465">
        <v>0</v>
      </c>
      <c r="G39" s="465">
        <v>9</v>
      </c>
    </row>
    <row r="40" spans="1:7" s="183" customFormat="1" ht="15">
      <c r="A40" s="330">
        <v>32</v>
      </c>
      <c r="B40" s="330" t="s">
        <v>823</v>
      </c>
      <c r="C40" s="465">
        <v>753</v>
      </c>
      <c r="D40" s="465">
        <v>0</v>
      </c>
      <c r="E40" s="465">
        <v>0</v>
      </c>
      <c r="F40" s="465">
        <v>0</v>
      </c>
      <c r="G40" s="465">
        <v>0</v>
      </c>
    </row>
    <row r="41" spans="1:7">
      <c r="A41" s="330">
        <v>33</v>
      </c>
      <c r="B41" s="330" t="s">
        <v>824</v>
      </c>
      <c r="C41" s="423">
        <v>1668</v>
      </c>
      <c r="D41" s="423">
        <v>0</v>
      </c>
      <c r="E41" s="423">
        <v>0</v>
      </c>
      <c r="F41" s="423">
        <v>0</v>
      </c>
      <c r="G41" s="423">
        <v>0</v>
      </c>
    </row>
    <row r="42" spans="1:7">
      <c r="A42" s="330">
        <v>34</v>
      </c>
      <c r="B42" s="330" t="s">
        <v>825</v>
      </c>
      <c r="C42" s="423">
        <v>1058</v>
      </c>
      <c r="D42" s="423">
        <v>17</v>
      </c>
      <c r="E42" s="423">
        <v>0</v>
      </c>
      <c r="F42" s="423">
        <v>0</v>
      </c>
      <c r="G42" s="336">
        <v>17</v>
      </c>
    </row>
    <row r="43" spans="1:7">
      <c r="A43" s="330">
        <v>35</v>
      </c>
      <c r="B43" s="330" t="s">
        <v>826</v>
      </c>
      <c r="C43" s="423">
        <v>1495</v>
      </c>
      <c r="D43" s="423">
        <v>47</v>
      </c>
      <c r="E43" s="423">
        <v>0</v>
      </c>
      <c r="F43" s="423">
        <v>0</v>
      </c>
      <c r="G43" s="423">
        <v>47</v>
      </c>
    </row>
    <row r="44" spans="1:7">
      <c r="A44" s="330">
        <v>36</v>
      </c>
      <c r="B44" s="330" t="s">
        <v>827</v>
      </c>
      <c r="C44" s="423">
        <v>1285</v>
      </c>
      <c r="D44" s="423">
        <v>29</v>
      </c>
      <c r="E44" s="423">
        <v>0</v>
      </c>
      <c r="F44" s="423">
        <v>0</v>
      </c>
      <c r="G44" s="423">
        <v>29</v>
      </c>
    </row>
    <row r="45" spans="1:7">
      <c r="A45" s="330">
        <v>37</v>
      </c>
      <c r="B45" s="330" t="s">
        <v>828</v>
      </c>
      <c r="C45" s="423">
        <v>1710</v>
      </c>
      <c r="D45" s="423">
        <v>30</v>
      </c>
      <c r="E45" s="423">
        <v>0</v>
      </c>
      <c r="F45" s="423">
        <v>0</v>
      </c>
      <c r="G45" s="423">
        <v>30</v>
      </c>
    </row>
    <row r="46" spans="1:7">
      <c r="A46" s="330">
        <v>38</v>
      </c>
      <c r="B46" s="330" t="s">
        <v>829</v>
      </c>
      <c r="C46" s="423">
        <v>1523</v>
      </c>
      <c r="D46" s="423">
        <v>0</v>
      </c>
      <c r="E46" s="423">
        <v>0</v>
      </c>
      <c r="F46" s="423">
        <v>0</v>
      </c>
      <c r="G46" s="423">
        <v>0</v>
      </c>
    </row>
    <row r="47" spans="1:7">
      <c r="A47" s="639" t="s">
        <v>14</v>
      </c>
      <c r="B47" s="639"/>
      <c r="C47" s="423">
        <f>SUM(C9:C46)</f>
        <v>70295</v>
      </c>
      <c r="D47" s="423">
        <f>SUM(D9:D46)</f>
        <v>2193</v>
      </c>
      <c r="E47" s="423">
        <f>SUM(E9:E46)</f>
        <v>493</v>
      </c>
      <c r="F47" s="423">
        <f>SUM(F9:F46)</f>
        <v>67</v>
      </c>
      <c r="G47" s="423">
        <f>SUM(G9:G46)</f>
        <v>2455</v>
      </c>
    </row>
    <row r="49" spans="1:7">
      <c r="A49" s="191"/>
    </row>
    <row r="51" spans="1:7" ht="12.75" customHeight="1">
      <c r="E51" s="641" t="s">
        <v>1027</v>
      </c>
      <c r="F51" s="641"/>
      <c r="G51" s="641"/>
    </row>
    <row r="52" spans="1:7" ht="12.75" customHeight="1">
      <c r="E52" s="641"/>
      <c r="F52" s="641"/>
      <c r="G52" s="641"/>
    </row>
    <row r="53" spans="1:7" ht="12.75" customHeight="1">
      <c r="E53" s="641"/>
      <c r="F53" s="641"/>
      <c r="G53" s="641"/>
    </row>
    <row r="54" spans="1:7" ht="12.75" customHeight="1">
      <c r="E54" s="641"/>
      <c r="F54" s="641"/>
      <c r="G54" s="641"/>
    </row>
  </sheetData>
  <mergeCells count="6">
    <mergeCell ref="E51:G54"/>
    <mergeCell ref="A1:F1"/>
    <mergeCell ref="A2:G2"/>
    <mergeCell ref="A4:G4"/>
    <mergeCell ref="F6:G6"/>
    <mergeCell ref="A47:B47"/>
  </mergeCells>
  <printOptions horizontalCentered="1"/>
  <pageMargins left="0.70866141732283472" right="0.70866141732283472" top="0.23622047244094491" bottom="0" header="0.31496062992125984" footer="0.31496062992125984"/>
  <pageSetup paperSize="9" scale="69" orientation="landscape" r:id="rId1"/>
</worksheet>
</file>

<file path=xl/worksheets/sheet34.xml><?xml version="1.0" encoding="utf-8"?>
<worksheet xmlns="http://schemas.openxmlformats.org/spreadsheetml/2006/main" xmlns:r="http://schemas.openxmlformats.org/officeDocument/2006/relationships">
  <dimension ref="A1:O55"/>
  <sheetViews>
    <sheetView topLeftCell="A34" workbookViewId="0">
      <selection activeCell="I55" sqref="I55:K58"/>
    </sheetView>
  </sheetViews>
  <sheetFormatPr defaultRowHeight="12.75"/>
  <cols>
    <col min="1" max="1" width="6.28515625" customWidth="1"/>
    <col min="2" max="2" width="12.42578125" customWidth="1"/>
    <col min="4" max="5" width="12.7109375" customWidth="1"/>
    <col min="6" max="6" width="13" customWidth="1"/>
    <col min="7" max="7" width="10.140625" customWidth="1"/>
    <col min="8" max="8" width="10.28515625" customWidth="1"/>
    <col min="9" max="9" width="10.5703125" customWidth="1"/>
    <col min="10" max="10" width="10.85546875" customWidth="1"/>
    <col min="11" max="12" width="11.42578125" customWidth="1"/>
  </cols>
  <sheetData>
    <row r="1" spans="1:15" ht="18">
      <c r="A1" s="722" t="s">
        <v>0</v>
      </c>
      <c r="B1" s="722"/>
      <c r="C1" s="722"/>
      <c r="D1" s="722"/>
      <c r="E1" s="722"/>
      <c r="F1" s="722"/>
      <c r="G1" s="722"/>
      <c r="H1" s="722"/>
      <c r="I1" s="722"/>
      <c r="J1" s="722"/>
      <c r="K1" s="722"/>
      <c r="L1" s="722"/>
      <c r="M1" s="722"/>
      <c r="N1" s="839" t="s">
        <v>976</v>
      </c>
      <c r="O1" s="839"/>
    </row>
    <row r="2" spans="1:15" ht="21">
      <c r="A2" s="723" t="s">
        <v>652</v>
      </c>
      <c r="B2" s="723"/>
      <c r="C2" s="723"/>
      <c r="D2" s="723"/>
      <c r="E2" s="723"/>
      <c r="F2" s="723"/>
      <c r="G2" s="723"/>
      <c r="H2" s="723"/>
      <c r="I2" s="723"/>
      <c r="J2" s="723"/>
      <c r="K2" s="723"/>
      <c r="L2" s="723"/>
      <c r="M2" s="723"/>
      <c r="N2" s="723"/>
    </row>
    <row r="3" spans="1:15" ht="15">
      <c r="A3" s="185"/>
      <c r="B3" s="185"/>
    </row>
    <row r="4" spans="1:15" ht="18">
      <c r="A4" s="724" t="s">
        <v>977</v>
      </c>
      <c r="B4" s="724"/>
      <c r="C4" s="724"/>
      <c r="D4" s="724"/>
      <c r="E4" s="724"/>
      <c r="F4" s="724"/>
      <c r="G4" s="724"/>
      <c r="H4" s="724"/>
      <c r="I4" s="724"/>
      <c r="J4" s="724"/>
      <c r="K4" s="724"/>
      <c r="L4" s="724"/>
      <c r="M4" s="724"/>
      <c r="N4" s="724"/>
    </row>
    <row r="5" spans="1:15" ht="15">
      <c r="A5" s="186" t="s">
        <v>868</v>
      </c>
      <c r="B5" s="186"/>
    </row>
    <row r="6" spans="1:15" ht="15">
      <c r="A6" s="186"/>
      <c r="B6" s="186"/>
      <c r="M6" s="746" t="s">
        <v>978</v>
      </c>
      <c r="N6" s="746"/>
      <c r="O6" s="746"/>
    </row>
    <row r="7" spans="1:15">
      <c r="A7" s="842" t="s">
        <v>2</v>
      </c>
      <c r="B7" s="842" t="s">
        <v>3</v>
      </c>
      <c r="C7" s="843" t="s">
        <v>979</v>
      </c>
      <c r="D7" s="838" t="s">
        <v>980</v>
      </c>
      <c r="E7" s="838" t="s">
        <v>981</v>
      </c>
      <c r="F7" s="838" t="s">
        <v>982</v>
      </c>
      <c r="G7" s="838" t="s">
        <v>983</v>
      </c>
      <c r="H7" s="838"/>
      <c r="I7" s="838"/>
      <c r="J7" s="838"/>
      <c r="K7" s="838"/>
      <c r="L7" s="838" t="s">
        <v>984</v>
      </c>
      <c r="M7" s="838" t="s">
        <v>985</v>
      </c>
      <c r="N7" s="838"/>
      <c r="O7" s="838"/>
    </row>
    <row r="8" spans="1:15" s="183" customFormat="1" ht="15">
      <c r="A8" s="842"/>
      <c r="B8" s="842"/>
      <c r="C8" s="844"/>
      <c r="D8" s="838"/>
      <c r="E8" s="838"/>
      <c r="F8" s="838"/>
      <c r="G8" s="838" t="s">
        <v>986</v>
      </c>
      <c r="H8" s="838"/>
      <c r="I8" s="838" t="s">
        <v>987</v>
      </c>
      <c r="J8" s="838" t="s">
        <v>988</v>
      </c>
      <c r="K8" s="838" t="s">
        <v>989</v>
      </c>
      <c r="L8" s="838"/>
      <c r="M8" s="838" t="s">
        <v>86</v>
      </c>
      <c r="N8" s="838" t="s">
        <v>990</v>
      </c>
      <c r="O8" s="838" t="s">
        <v>991</v>
      </c>
    </row>
    <row r="9" spans="1:15" ht="35.25" customHeight="1">
      <c r="A9" s="842"/>
      <c r="B9" s="842"/>
      <c r="C9" s="845"/>
      <c r="D9" s="838"/>
      <c r="E9" s="838"/>
      <c r="F9" s="838"/>
      <c r="G9" s="561" t="s">
        <v>992</v>
      </c>
      <c r="H9" s="561" t="s">
        <v>993</v>
      </c>
      <c r="I9" s="838"/>
      <c r="J9" s="838"/>
      <c r="K9" s="838"/>
      <c r="L9" s="838"/>
      <c r="M9" s="838"/>
      <c r="N9" s="838"/>
      <c r="O9" s="838"/>
    </row>
    <row r="10" spans="1:15">
      <c r="A10" s="8">
        <v>1</v>
      </c>
      <c r="B10" s="8" t="s">
        <v>792</v>
      </c>
      <c r="C10" s="190">
        <v>3155</v>
      </c>
      <c r="D10" s="190">
        <v>3155</v>
      </c>
      <c r="E10" s="190">
        <v>3155</v>
      </c>
      <c r="F10" s="8">
        <v>0</v>
      </c>
      <c r="G10" s="8">
        <v>0</v>
      </c>
      <c r="H10" s="8">
        <v>0</v>
      </c>
      <c r="I10" s="8">
        <v>0</v>
      </c>
      <c r="J10" s="8">
        <v>0</v>
      </c>
      <c r="K10" s="8">
        <v>0</v>
      </c>
      <c r="L10" s="8">
        <v>0</v>
      </c>
      <c r="M10" s="8">
        <v>0</v>
      </c>
      <c r="N10" s="8">
        <v>0</v>
      </c>
      <c r="O10" s="8">
        <v>0</v>
      </c>
    </row>
    <row r="11" spans="1:15">
      <c r="A11" s="8">
        <v>2</v>
      </c>
      <c r="B11" s="8" t="s">
        <v>793</v>
      </c>
      <c r="C11" s="190">
        <v>2211</v>
      </c>
      <c r="D11" s="190">
        <v>2211</v>
      </c>
      <c r="E11" s="190">
        <v>2211</v>
      </c>
      <c r="F11" s="8">
        <v>0</v>
      </c>
      <c r="G11" s="8">
        <v>0</v>
      </c>
      <c r="H11" s="190">
        <v>0</v>
      </c>
      <c r="I11" s="190">
        <v>0</v>
      </c>
      <c r="J11" s="190">
        <v>0</v>
      </c>
      <c r="K11" s="190">
        <v>0</v>
      </c>
      <c r="L11" s="190">
        <v>0</v>
      </c>
      <c r="M11" s="8">
        <v>0</v>
      </c>
      <c r="N11" s="190">
        <v>0</v>
      </c>
      <c r="O11" s="190">
        <v>0</v>
      </c>
    </row>
    <row r="12" spans="1:15">
      <c r="A12" s="8">
        <v>3</v>
      </c>
      <c r="B12" s="8" t="s">
        <v>794</v>
      </c>
      <c r="C12" s="190">
        <v>1886</v>
      </c>
      <c r="D12" s="190">
        <v>1886</v>
      </c>
      <c r="E12" s="190">
        <v>1886</v>
      </c>
      <c r="F12" s="8">
        <v>0</v>
      </c>
      <c r="G12" s="8">
        <v>0</v>
      </c>
      <c r="H12" s="190">
        <v>0</v>
      </c>
      <c r="I12" s="190">
        <v>0</v>
      </c>
      <c r="J12" s="190">
        <v>0</v>
      </c>
      <c r="K12" s="190">
        <v>0</v>
      </c>
      <c r="L12" s="190">
        <v>0</v>
      </c>
      <c r="M12" s="8">
        <v>0</v>
      </c>
      <c r="N12" s="190">
        <v>0</v>
      </c>
      <c r="O12" s="190">
        <v>0</v>
      </c>
    </row>
    <row r="13" spans="1:15">
      <c r="A13" s="8">
        <v>4</v>
      </c>
      <c r="B13" s="8" t="s">
        <v>795</v>
      </c>
      <c r="C13" s="190">
        <v>1143</v>
      </c>
      <c r="D13" s="190">
        <v>1143</v>
      </c>
      <c r="E13" s="190">
        <v>1143</v>
      </c>
      <c r="F13" s="8">
        <v>0</v>
      </c>
      <c r="G13" s="8">
        <v>0</v>
      </c>
      <c r="H13" s="190">
        <v>0</v>
      </c>
      <c r="I13" s="190">
        <v>0</v>
      </c>
      <c r="J13" s="190">
        <v>0</v>
      </c>
      <c r="K13" s="190">
        <v>0</v>
      </c>
      <c r="L13" s="190">
        <v>0</v>
      </c>
      <c r="M13" s="8">
        <v>0</v>
      </c>
      <c r="N13" s="190">
        <v>0</v>
      </c>
      <c r="O13" s="190">
        <v>0</v>
      </c>
    </row>
    <row r="14" spans="1:15">
      <c r="A14" s="8">
        <v>5</v>
      </c>
      <c r="B14" s="8" t="s">
        <v>796</v>
      </c>
      <c r="C14" s="190">
        <v>2109</v>
      </c>
      <c r="D14" s="190">
        <v>2109</v>
      </c>
      <c r="E14" s="190">
        <v>2109</v>
      </c>
      <c r="F14" s="8">
        <v>0</v>
      </c>
      <c r="G14" s="8">
        <v>0</v>
      </c>
      <c r="H14" s="190">
        <v>0</v>
      </c>
      <c r="I14" s="190">
        <v>0</v>
      </c>
      <c r="J14" s="190">
        <v>0</v>
      </c>
      <c r="K14" s="190">
        <v>0</v>
      </c>
      <c r="L14" s="190">
        <v>0</v>
      </c>
      <c r="M14" s="8">
        <v>0</v>
      </c>
      <c r="N14" s="190">
        <v>0</v>
      </c>
      <c r="O14" s="190">
        <v>0</v>
      </c>
    </row>
    <row r="15" spans="1:15">
      <c r="A15" s="8">
        <v>6</v>
      </c>
      <c r="B15" s="8" t="s">
        <v>797</v>
      </c>
      <c r="C15" s="190">
        <v>1203</v>
      </c>
      <c r="D15" s="190">
        <v>1203</v>
      </c>
      <c r="E15" s="190">
        <v>1203</v>
      </c>
      <c r="F15" s="8">
        <v>0</v>
      </c>
      <c r="G15" s="8">
        <v>0</v>
      </c>
      <c r="H15" s="190">
        <v>0</v>
      </c>
      <c r="I15" s="190">
        <v>0</v>
      </c>
      <c r="J15" s="190">
        <v>0</v>
      </c>
      <c r="K15" s="190">
        <v>0</v>
      </c>
      <c r="L15" s="190">
        <v>0</v>
      </c>
      <c r="M15" s="8">
        <v>0</v>
      </c>
      <c r="N15" s="190">
        <v>0</v>
      </c>
      <c r="O15" s="190">
        <v>0</v>
      </c>
    </row>
    <row r="16" spans="1:15">
      <c r="A16" s="8">
        <v>7</v>
      </c>
      <c r="B16" s="8" t="s">
        <v>798</v>
      </c>
      <c r="C16" s="190">
        <v>3129</v>
      </c>
      <c r="D16" s="190">
        <v>3129</v>
      </c>
      <c r="E16" s="190">
        <v>3129</v>
      </c>
      <c r="F16" s="8">
        <v>0</v>
      </c>
      <c r="G16" s="8">
        <v>0</v>
      </c>
      <c r="H16" s="190">
        <v>0</v>
      </c>
      <c r="I16" s="190">
        <v>0</v>
      </c>
      <c r="J16" s="190">
        <v>0</v>
      </c>
      <c r="K16" s="190">
        <v>0</v>
      </c>
      <c r="L16" s="190">
        <v>0</v>
      </c>
      <c r="M16" s="8">
        <v>0</v>
      </c>
      <c r="N16" s="190">
        <v>0</v>
      </c>
      <c r="O16" s="190">
        <v>0</v>
      </c>
    </row>
    <row r="17" spans="1:15">
      <c r="A17" s="8">
        <v>8</v>
      </c>
      <c r="B17" s="8" t="s">
        <v>799</v>
      </c>
      <c r="C17" s="8">
        <v>900</v>
      </c>
      <c r="D17" s="8">
        <v>900</v>
      </c>
      <c r="E17" s="8">
        <v>900</v>
      </c>
      <c r="F17" s="8">
        <v>0</v>
      </c>
      <c r="G17" s="8">
        <v>0</v>
      </c>
      <c r="H17" s="190">
        <v>0</v>
      </c>
      <c r="I17" s="190">
        <v>0</v>
      </c>
      <c r="J17" s="190">
        <v>0</v>
      </c>
      <c r="K17" s="190">
        <v>0</v>
      </c>
      <c r="L17" s="190">
        <v>0</v>
      </c>
      <c r="M17" s="8">
        <v>0</v>
      </c>
      <c r="N17" s="190">
        <v>0</v>
      </c>
      <c r="O17" s="190">
        <v>0</v>
      </c>
    </row>
    <row r="18" spans="1:15">
      <c r="A18" s="562">
        <v>9</v>
      </c>
      <c r="B18" s="8" t="s">
        <v>800</v>
      </c>
      <c r="C18" s="8">
        <v>526</v>
      </c>
      <c r="D18" s="8">
        <v>526</v>
      </c>
      <c r="E18" s="8">
        <v>526</v>
      </c>
      <c r="F18" s="8">
        <v>0</v>
      </c>
      <c r="G18" s="8">
        <v>0</v>
      </c>
      <c r="H18" s="190">
        <v>0</v>
      </c>
      <c r="I18" s="190">
        <v>0</v>
      </c>
      <c r="J18" s="190">
        <v>0</v>
      </c>
      <c r="K18" s="190">
        <v>0</v>
      </c>
      <c r="L18" s="190">
        <v>0</v>
      </c>
      <c r="M18" s="8">
        <v>0</v>
      </c>
      <c r="N18" s="190">
        <v>0</v>
      </c>
      <c r="O18" s="190">
        <v>0</v>
      </c>
    </row>
    <row r="19" spans="1:15">
      <c r="A19" s="8">
        <v>10</v>
      </c>
      <c r="B19" s="8" t="s">
        <v>801</v>
      </c>
      <c r="C19" s="8">
        <v>1685</v>
      </c>
      <c r="D19" s="8">
        <v>1685</v>
      </c>
      <c r="E19" s="8">
        <v>1685</v>
      </c>
      <c r="F19" s="8">
        <v>0</v>
      </c>
      <c r="G19" s="8">
        <v>0</v>
      </c>
      <c r="H19" s="190">
        <v>0</v>
      </c>
      <c r="I19" s="190">
        <v>0</v>
      </c>
      <c r="J19" s="190">
        <v>0</v>
      </c>
      <c r="K19" s="190">
        <v>0</v>
      </c>
      <c r="L19" s="190">
        <v>0</v>
      </c>
      <c r="M19" s="8">
        <v>0</v>
      </c>
      <c r="N19" s="190">
        <v>0</v>
      </c>
      <c r="O19" s="190">
        <v>0</v>
      </c>
    </row>
    <row r="20" spans="1:15">
      <c r="A20" s="8">
        <v>11</v>
      </c>
      <c r="B20" s="8" t="s">
        <v>802</v>
      </c>
      <c r="C20" s="8">
        <v>1896</v>
      </c>
      <c r="D20" s="8">
        <v>1896</v>
      </c>
      <c r="E20" s="8">
        <v>1896</v>
      </c>
      <c r="F20" s="8">
        <v>0</v>
      </c>
      <c r="G20" s="8">
        <v>0</v>
      </c>
      <c r="H20" s="190">
        <v>0</v>
      </c>
      <c r="I20" s="190">
        <v>0</v>
      </c>
      <c r="J20" s="190">
        <v>0</v>
      </c>
      <c r="K20" s="190">
        <v>0</v>
      </c>
      <c r="L20" s="190">
        <v>0</v>
      </c>
      <c r="M20" s="8">
        <v>0</v>
      </c>
      <c r="N20" s="190">
        <v>0</v>
      </c>
      <c r="O20" s="190">
        <v>0</v>
      </c>
    </row>
    <row r="21" spans="1:15">
      <c r="A21" s="8">
        <v>12</v>
      </c>
      <c r="B21" s="8" t="s">
        <v>803</v>
      </c>
      <c r="C21" s="8">
        <v>2527</v>
      </c>
      <c r="D21" s="8">
        <v>2527</v>
      </c>
      <c r="E21" s="8">
        <v>2527</v>
      </c>
      <c r="F21" s="8">
        <v>0</v>
      </c>
      <c r="G21" s="8">
        <v>0</v>
      </c>
      <c r="H21" s="190">
        <v>0</v>
      </c>
      <c r="I21" s="190">
        <v>0</v>
      </c>
      <c r="J21" s="190">
        <v>0</v>
      </c>
      <c r="K21" s="190">
        <v>0</v>
      </c>
      <c r="L21" s="190">
        <v>0</v>
      </c>
      <c r="M21" s="8">
        <v>0</v>
      </c>
      <c r="N21" s="190">
        <v>0</v>
      </c>
      <c r="O21" s="190">
        <v>0</v>
      </c>
    </row>
    <row r="22" spans="1:15">
      <c r="A22" s="8">
        <v>13</v>
      </c>
      <c r="B22" s="8" t="s">
        <v>804</v>
      </c>
      <c r="C22" s="8">
        <v>2108</v>
      </c>
      <c r="D22" s="8">
        <v>2108</v>
      </c>
      <c r="E22" s="8">
        <v>2108</v>
      </c>
      <c r="F22" s="8">
        <v>0</v>
      </c>
      <c r="G22" s="8">
        <v>0</v>
      </c>
      <c r="H22" s="190">
        <v>0</v>
      </c>
      <c r="I22" s="190">
        <v>0</v>
      </c>
      <c r="J22" s="190">
        <v>0</v>
      </c>
      <c r="K22" s="190">
        <v>0</v>
      </c>
      <c r="L22" s="190">
        <v>0</v>
      </c>
      <c r="M22" s="8">
        <v>0</v>
      </c>
      <c r="N22" s="190">
        <v>0</v>
      </c>
      <c r="O22" s="190">
        <v>0</v>
      </c>
    </row>
    <row r="23" spans="1:15">
      <c r="A23" s="8">
        <v>14</v>
      </c>
      <c r="B23" s="8" t="s">
        <v>805</v>
      </c>
      <c r="C23" s="8">
        <v>1779</v>
      </c>
      <c r="D23" s="8">
        <v>1779</v>
      </c>
      <c r="E23" s="8">
        <v>1779</v>
      </c>
      <c r="F23" s="8">
        <v>0</v>
      </c>
      <c r="G23" s="8">
        <v>0</v>
      </c>
      <c r="H23" s="190">
        <v>0</v>
      </c>
      <c r="I23" s="190">
        <v>0</v>
      </c>
      <c r="J23" s="190">
        <v>0</v>
      </c>
      <c r="K23" s="190">
        <v>0</v>
      </c>
      <c r="L23" s="190">
        <v>0</v>
      </c>
      <c r="M23" s="8">
        <v>0</v>
      </c>
      <c r="N23" s="190">
        <v>0</v>
      </c>
      <c r="O23" s="190">
        <v>0</v>
      </c>
    </row>
    <row r="24" spans="1:15">
      <c r="A24" s="8">
        <v>15</v>
      </c>
      <c r="B24" s="8" t="s">
        <v>806</v>
      </c>
      <c r="C24" s="8">
        <v>3052</v>
      </c>
      <c r="D24" s="8">
        <v>3052</v>
      </c>
      <c r="E24" s="8">
        <v>3052</v>
      </c>
      <c r="F24" s="8">
        <v>0</v>
      </c>
      <c r="G24" s="8">
        <v>0</v>
      </c>
      <c r="H24" s="190">
        <v>0</v>
      </c>
      <c r="I24" s="190">
        <v>0</v>
      </c>
      <c r="J24" s="190">
        <v>0</v>
      </c>
      <c r="K24" s="190">
        <v>0</v>
      </c>
      <c r="L24" s="190">
        <v>0</v>
      </c>
      <c r="M24" s="8">
        <v>0</v>
      </c>
      <c r="N24" s="190">
        <v>0</v>
      </c>
      <c r="O24" s="190">
        <v>0</v>
      </c>
    </row>
    <row r="25" spans="1:15">
      <c r="A25" s="8">
        <v>16</v>
      </c>
      <c r="B25" s="8" t="s">
        <v>807</v>
      </c>
      <c r="C25" s="8">
        <v>2012</v>
      </c>
      <c r="D25" s="8">
        <v>2012</v>
      </c>
      <c r="E25" s="8">
        <v>2012</v>
      </c>
      <c r="F25" s="8">
        <v>0</v>
      </c>
      <c r="G25" s="8">
        <v>0</v>
      </c>
      <c r="H25" s="190">
        <v>0</v>
      </c>
      <c r="I25" s="190">
        <v>0</v>
      </c>
      <c r="J25" s="190">
        <v>0</v>
      </c>
      <c r="K25" s="190">
        <v>0</v>
      </c>
      <c r="L25" s="190">
        <v>0</v>
      </c>
      <c r="M25" s="8">
        <v>0</v>
      </c>
      <c r="N25" s="190">
        <v>0</v>
      </c>
      <c r="O25" s="190">
        <v>0</v>
      </c>
    </row>
    <row r="26" spans="1:15">
      <c r="A26" s="8">
        <v>17</v>
      </c>
      <c r="B26" s="8" t="s">
        <v>808</v>
      </c>
      <c r="C26" s="8">
        <v>413</v>
      </c>
      <c r="D26" s="8">
        <v>413</v>
      </c>
      <c r="E26" s="8">
        <v>413</v>
      </c>
      <c r="F26" s="8">
        <v>0</v>
      </c>
      <c r="G26" s="8">
        <v>0</v>
      </c>
      <c r="H26" s="190">
        <v>0</v>
      </c>
      <c r="I26" s="190">
        <v>0</v>
      </c>
      <c r="J26" s="190">
        <v>0</v>
      </c>
      <c r="K26" s="190">
        <v>0</v>
      </c>
      <c r="L26" s="190">
        <v>0</v>
      </c>
      <c r="M26" s="8">
        <v>0</v>
      </c>
      <c r="N26" s="190">
        <v>0</v>
      </c>
      <c r="O26" s="190">
        <v>0</v>
      </c>
    </row>
    <row r="27" spans="1:15">
      <c r="A27" s="8">
        <v>18</v>
      </c>
      <c r="B27" s="8" t="s">
        <v>809</v>
      </c>
      <c r="C27" s="8">
        <v>2063</v>
      </c>
      <c r="D27" s="8">
        <v>2063</v>
      </c>
      <c r="E27" s="8">
        <v>2063</v>
      </c>
      <c r="F27" s="8">
        <v>0</v>
      </c>
      <c r="G27" s="8">
        <v>0</v>
      </c>
      <c r="H27" s="190">
        <v>0</v>
      </c>
      <c r="I27" s="190">
        <v>0</v>
      </c>
      <c r="J27" s="190">
        <v>0</v>
      </c>
      <c r="K27" s="190">
        <v>0</v>
      </c>
      <c r="L27" s="190">
        <v>0</v>
      </c>
      <c r="M27" s="8">
        <v>0</v>
      </c>
      <c r="N27" s="190">
        <v>0</v>
      </c>
      <c r="O27" s="190">
        <v>0</v>
      </c>
    </row>
    <row r="28" spans="1:15">
      <c r="A28" s="8">
        <v>19</v>
      </c>
      <c r="B28" s="8" t="s">
        <v>810</v>
      </c>
      <c r="C28" s="8">
        <v>3276</v>
      </c>
      <c r="D28" s="8">
        <v>3276</v>
      </c>
      <c r="E28" s="8">
        <v>3276</v>
      </c>
      <c r="F28" s="8">
        <v>0</v>
      </c>
      <c r="G28" s="8">
        <v>0</v>
      </c>
      <c r="H28" s="190">
        <v>0</v>
      </c>
      <c r="I28" s="190">
        <v>0</v>
      </c>
      <c r="J28" s="190">
        <v>0</v>
      </c>
      <c r="K28" s="190">
        <v>0</v>
      </c>
      <c r="L28" s="190">
        <v>0</v>
      </c>
      <c r="M28" s="8">
        <v>0</v>
      </c>
      <c r="N28" s="190">
        <v>0</v>
      </c>
      <c r="O28" s="190">
        <v>0</v>
      </c>
    </row>
    <row r="29" spans="1:15">
      <c r="A29" s="8">
        <v>20</v>
      </c>
      <c r="B29" s="8" t="s">
        <v>811</v>
      </c>
      <c r="C29" s="8">
        <v>2608</v>
      </c>
      <c r="D29" s="8">
        <v>2608</v>
      </c>
      <c r="E29" s="8">
        <v>2608</v>
      </c>
      <c r="F29" s="8">
        <v>0</v>
      </c>
      <c r="G29" s="8">
        <v>0</v>
      </c>
      <c r="H29" s="190">
        <v>0</v>
      </c>
      <c r="I29" s="190">
        <v>0</v>
      </c>
      <c r="J29" s="190">
        <v>0</v>
      </c>
      <c r="K29" s="190">
        <v>0</v>
      </c>
      <c r="L29" s="190">
        <v>0</v>
      </c>
      <c r="M29" s="8">
        <v>0</v>
      </c>
      <c r="N29" s="190">
        <v>0</v>
      </c>
      <c r="O29" s="190">
        <v>0</v>
      </c>
    </row>
    <row r="30" spans="1:15">
      <c r="A30" s="8">
        <v>21</v>
      </c>
      <c r="B30" s="8" t="s">
        <v>812</v>
      </c>
      <c r="C30" s="8">
        <v>2427</v>
      </c>
      <c r="D30" s="8">
        <v>2427</v>
      </c>
      <c r="E30" s="8">
        <v>2427</v>
      </c>
      <c r="F30" s="8">
        <v>0</v>
      </c>
      <c r="G30" s="8">
        <v>0</v>
      </c>
      <c r="H30" s="190">
        <v>0</v>
      </c>
      <c r="I30" s="190">
        <v>0</v>
      </c>
      <c r="J30" s="190">
        <v>0</v>
      </c>
      <c r="K30" s="190">
        <v>0</v>
      </c>
      <c r="L30" s="190">
        <v>0</v>
      </c>
      <c r="M30" s="8">
        <v>0</v>
      </c>
      <c r="N30" s="190">
        <v>0</v>
      </c>
      <c r="O30" s="190">
        <v>0</v>
      </c>
    </row>
    <row r="31" spans="1:15">
      <c r="A31" s="8">
        <v>22</v>
      </c>
      <c r="B31" s="8" t="s">
        <v>813</v>
      </c>
      <c r="C31" s="8">
        <v>3033</v>
      </c>
      <c r="D31" s="8">
        <v>3033</v>
      </c>
      <c r="E31" s="8">
        <v>3033</v>
      </c>
      <c r="F31" s="8">
        <v>0</v>
      </c>
      <c r="G31" s="8">
        <v>0</v>
      </c>
      <c r="H31" s="190">
        <v>0</v>
      </c>
      <c r="I31" s="190">
        <v>0</v>
      </c>
      <c r="J31" s="190">
        <v>0</v>
      </c>
      <c r="K31" s="190">
        <v>0</v>
      </c>
      <c r="L31" s="190">
        <v>0</v>
      </c>
      <c r="M31" s="8">
        <v>0</v>
      </c>
      <c r="N31" s="190">
        <v>0</v>
      </c>
      <c r="O31" s="190">
        <v>0</v>
      </c>
    </row>
    <row r="32" spans="1:15">
      <c r="A32" s="8">
        <v>23</v>
      </c>
      <c r="B32" s="8" t="s">
        <v>814</v>
      </c>
      <c r="C32" s="8">
        <v>2581</v>
      </c>
      <c r="D32" s="8">
        <v>2581</v>
      </c>
      <c r="E32" s="8">
        <v>2581</v>
      </c>
      <c r="F32" s="8">
        <v>0</v>
      </c>
      <c r="G32" s="8">
        <v>0</v>
      </c>
      <c r="H32" s="190">
        <v>0</v>
      </c>
      <c r="I32" s="190">
        <v>0</v>
      </c>
      <c r="J32" s="190">
        <v>0</v>
      </c>
      <c r="K32" s="190">
        <v>0</v>
      </c>
      <c r="L32" s="190">
        <v>0</v>
      </c>
      <c r="M32" s="8">
        <v>0</v>
      </c>
      <c r="N32" s="190">
        <v>0</v>
      </c>
      <c r="O32" s="190">
        <v>0</v>
      </c>
    </row>
    <row r="33" spans="1:15">
      <c r="A33" s="8">
        <v>24</v>
      </c>
      <c r="B33" s="8" t="s">
        <v>815</v>
      </c>
      <c r="C33" s="8">
        <v>2269</v>
      </c>
      <c r="D33" s="8">
        <v>2269</v>
      </c>
      <c r="E33" s="8">
        <v>2269</v>
      </c>
      <c r="F33" s="8">
        <v>0</v>
      </c>
      <c r="G33" s="8">
        <v>0</v>
      </c>
      <c r="H33" s="190">
        <v>0</v>
      </c>
      <c r="I33" s="190">
        <v>0</v>
      </c>
      <c r="J33" s="190">
        <v>0</v>
      </c>
      <c r="K33" s="190">
        <v>0</v>
      </c>
      <c r="L33" s="190">
        <v>0</v>
      </c>
      <c r="M33" s="8">
        <v>0</v>
      </c>
      <c r="N33" s="190">
        <v>0</v>
      </c>
      <c r="O33" s="190">
        <v>0</v>
      </c>
    </row>
    <row r="34" spans="1:15">
      <c r="A34" s="8">
        <v>25</v>
      </c>
      <c r="B34" s="8" t="s">
        <v>816</v>
      </c>
      <c r="C34" s="8">
        <v>1518</v>
      </c>
      <c r="D34" s="8">
        <v>1518</v>
      </c>
      <c r="E34" s="8">
        <v>1518</v>
      </c>
      <c r="F34" s="8">
        <v>0</v>
      </c>
      <c r="G34" s="8">
        <v>0</v>
      </c>
      <c r="H34" s="190">
        <v>0</v>
      </c>
      <c r="I34" s="190">
        <v>0</v>
      </c>
      <c r="J34" s="190">
        <v>0</v>
      </c>
      <c r="K34" s="190">
        <v>0</v>
      </c>
      <c r="L34" s="190">
        <v>0</v>
      </c>
      <c r="M34" s="8">
        <v>0</v>
      </c>
      <c r="N34" s="190">
        <v>0</v>
      </c>
      <c r="O34" s="190">
        <v>0</v>
      </c>
    </row>
    <row r="35" spans="1:15">
      <c r="A35" s="8">
        <v>26</v>
      </c>
      <c r="B35" s="8" t="s">
        <v>817</v>
      </c>
      <c r="C35" s="8">
        <v>1937</v>
      </c>
      <c r="D35" s="8">
        <v>1937</v>
      </c>
      <c r="E35" s="8">
        <v>1937</v>
      </c>
      <c r="F35" s="8">
        <v>0</v>
      </c>
      <c r="G35" s="8">
        <v>0</v>
      </c>
      <c r="H35" s="190">
        <v>0</v>
      </c>
      <c r="I35" s="190">
        <v>0</v>
      </c>
      <c r="J35" s="190">
        <v>0</v>
      </c>
      <c r="K35" s="190">
        <v>0</v>
      </c>
      <c r="L35" s="190">
        <v>0</v>
      </c>
      <c r="M35" s="8">
        <v>0</v>
      </c>
      <c r="N35" s="190">
        <v>0</v>
      </c>
      <c r="O35" s="190">
        <v>0</v>
      </c>
    </row>
    <row r="36" spans="1:15">
      <c r="A36" s="8">
        <v>27</v>
      </c>
      <c r="B36" s="8" t="s">
        <v>818</v>
      </c>
      <c r="C36" s="8">
        <v>2073</v>
      </c>
      <c r="D36" s="8">
        <v>2073</v>
      </c>
      <c r="E36" s="8">
        <v>2073</v>
      </c>
      <c r="F36" s="8">
        <v>0</v>
      </c>
      <c r="G36" s="8">
        <v>0</v>
      </c>
      <c r="H36" s="190">
        <v>0</v>
      </c>
      <c r="I36" s="190">
        <v>0</v>
      </c>
      <c r="J36" s="190">
        <v>0</v>
      </c>
      <c r="K36" s="190">
        <v>0</v>
      </c>
      <c r="L36" s="190">
        <v>0</v>
      </c>
      <c r="M36" s="8">
        <v>0</v>
      </c>
      <c r="N36" s="190">
        <v>0</v>
      </c>
      <c r="O36" s="190">
        <v>0</v>
      </c>
    </row>
    <row r="37" spans="1:15">
      <c r="A37" s="8">
        <v>28</v>
      </c>
      <c r="B37" s="8" t="s">
        <v>819</v>
      </c>
      <c r="C37" s="8">
        <v>1829</v>
      </c>
      <c r="D37" s="8">
        <v>1829</v>
      </c>
      <c r="E37" s="8">
        <v>1829</v>
      </c>
      <c r="F37" s="8">
        <v>0</v>
      </c>
      <c r="G37" s="8">
        <v>0</v>
      </c>
      <c r="H37" s="190">
        <v>0</v>
      </c>
      <c r="I37" s="190">
        <v>0</v>
      </c>
      <c r="J37" s="190">
        <v>0</v>
      </c>
      <c r="K37" s="190">
        <v>0</v>
      </c>
      <c r="L37" s="190">
        <v>0</v>
      </c>
      <c r="M37" s="8">
        <v>0</v>
      </c>
      <c r="N37" s="190">
        <v>0</v>
      </c>
      <c r="O37" s="190">
        <v>0</v>
      </c>
    </row>
    <row r="38" spans="1:15">
      <c r="A38" s="8">
        <v>29</v>
      </c>
      <c r="B38" s="8" t="s">
        <v>820</v>
      </c>
      <c r="C38" s="8">
        <v>1961</v>
      </c>
      <c r="D38" s="8">
        <v>1961</v>
      </c>
      <c r="E38" s="8">
        <v>1961</v>
      </c>
      <c r="F38" s="8">
        <v>0</v>
      </c>
      <c r="G38" s="8">
        <v>0</v>
      </c>
      <c r="H38" s="190">
        <v>0</v>
      </c>
      <c r="I38" s="190">
        <v>0</v>
      </c>
      <c r="J38" s="190">
        <v>0</v>
      </c>
      <c r="K38" s="190">
        <v>0</v>
      </c>
      <c r="L38" s="190">
        <v>0</v>
      </c>
      <c r="M38" s="8">
        <v>0</v>
      </c>
      <c r="N38" s="190">
        <v>0</v>
      </c>
      <c r="O38" s="190">
        <v>0</v>
      </c>
    </row>
    <row r="39" spans="1:15">
      <c r="A39" s="8">
        <v>30</v>
      </c>
      <c r="B39" s="8" t="s">
        <v>821</v>
      </c>
      <c r="C39" s="8">
        <v>1017</v>
      </c>
      <c r="D39" s="8">
        <v>1017</v>
      </c>
      <c r="E39" s="8">
        <v>1017</v>
      </c>
      <c r="F39" s="8">
        <v>0</v>
      </c>
      <c r="G39" s="8">
        <v>0</v>
      </c>
      <c r="H39" s="190">
        <v>0</v>
      </c>
      <c r="I39" s="190">
        <v>0</v>
      </c>
      <c r="J39" s="190">
        <v>0</v>
      </c>
      <c r="K39" s="190">
        <v>0</v>
      </c>
      <c r="L39" s="190">
        <v>0</v>
      </c>
      <c r="M39" s="8">
        <v>0</v>
      </c>
      <c r="N39" s="190">
        <v>0</v>
      </c>
      <c r="O39" s="190">
        <v>0</v>
      </c>
    </row>
    <row r="40" spans="1:15">
      <c r="A40" s="8">
        <v>31</v>
      </c>
      <c r="B40" s="8" t="s">
        <v>822</v>
      </c>
      <c r="C40" s="8">
        <v>477</v>
      </c>
      <c r="D40" s="8">
        <v>477</v>
      </c>
      <c r="E40" s="8">
        <v>477</v>
      </c>
      <c r="F40" s="8">
        <v>0</v>
      </c>
      <c r="G40" s="8">
        <v>0</v>
      </c>
      <c r="H40" s="190">
        <v>0</v>
      </c>
      <c r="I40" s="190">
        <v>0</v>
      </c>
      <c r="J40" s="190">
        <v>0</v>
      </c>
      <c r="K40" s="190">
        <v>0</v>
      </c>
      <c r="L40" s="190">
        <v>0</v>
      </c>
      <c r="M40" s="8">
        <v>0</v>
      </c>
      <c r="N40" s="190">
        <v>0</v>
      </c>
      <c r="O40" s="190">
        <v>0</v>
      </c>
    </row>
    <row r="41" spans="1:15">
      <c r="A41" s="8">
        <v>32</v>
      </c>
      <c r="B41" s="8" t="s">
        <v>823</v>
      </c>
      <c r="C41" s="8">
        <v>753</v>
      </c>
      <c r="D41" s="8">
        <v>753</v>
      </c>
      <c r="E41" s="8">
        <v>753</v>
      </c>
      <c r="F41" s="8">
        <v>0</v>
      </c>
      <c r="G41" s="8">
        <v>0</v>
      </c>
      <c r="H41" s="190">
        <v>0</v>
      </c>
      <c r="I41" s="190">
        <v>0</v>
      </c>
      <c r="J41" s="190">
        <v>0</v>
      </c>
      <c r="K41" s="190">
        <v>0</v>
      </c>
      <c r="L41" s="190">
        <v>0</v>
      </c>
      <c r="M41" s="8">
        <v>0</v>
      </c>
      <c r="N41" s="190">
        <v>0</v>
      </c>
      <c r="O41" s="190">
        <v>0</v>
      </c>
    </row>
    <row r="42" spans="1:15">
      <c r="A42" s="8">
        <v>33</v>
      </c>
      <c r="B42" s="8" t="s">
        <v>824</v>
      </c>
      <c r="C42" s="8">
        <v>1668</v>
      </c>
      <c r="D42" s="8">
        <v>1668</v>
      </c>
      <c r="E42" s="8">
        <v>1668</v>
      </c>
      <c r="F42" s="8">
        <v>0</v>
      </c>
      <c r="G42" s="8">
        <v>0</v>
      </c>
      <c r="H42" s="190">
        <v>0</v>
      </c>
      <c r="I42" s="190">
        <v>0</v>
      </c>
      <c r="J42" s="190">
        <v>0</v>
      </c>
      <c r="K42" s="190">
        <v>0</v>
      </c>
      <c r="L42" s="190">
        <v>0</v>
      </c>
      <c r="M42" s="8">
        <v>0</v>
      </c>
      <c r="N42" s="190">
        <v>0</v>
      </c>
      <c r="O42" s="190">
        <v>0</v>
      </c>
    </row>
    <row r="43" spans="1:15">
      <c r="A43" s="8">
        <v>34</v>
      </c>
      <c r="B43" s="8" t="s">
        <v>825</v>
      </c>
      <c r="C43" s="8">
        <v>1058</v>
      </c>
      <c r="D43" s="8">
        <v>1058</v>
      </c>
      <c r="E43" s="8">
        <v>1058</v>
      </c>
      <c r="F43" s="8">
        <v>0</v>
      </c>
      <c r="G43" s="8">
        <v>0</v>
      </c>
      <c r="H43" s="190">
        <v>0</v>
      </c>
      <c r="I43" s="190">
        <v>0</v>
      </c>
      <c r="J43" s="190">
        <v>0</v>
      </c>
      <c r="K43" s="190">
        <v>0</v>
      </c>
      <c r="L43" s="190">
        <v>0</v>
      </c>
      <c r="M43" s="8">
        <v>0</v>
      </c>
      <c r="N43" s="190">
        <v>0</v>
      </c>
      <c r="O43" s="190">
        <v>0</v>
      </c>
    </row>
    <row r="44" spans="1:15">
      <c r="A44" s="8">
        <v>35</v>
      </c>
      <c r="B44" s="8" t="s">
        <v>826</v>
      </c>
      <c r="C44" s="8">
        <v>1495</v>
      </c>
      <c r="D44" s="8">
        <v>1495</v>
      </c>
      <c r="E44" s="8">
        <v>1495</v>
      </c>
      <c r="F44" s="8">
        <v>0</v>
      </c>
      <c r="G44" s="8">
        <v>0</v>
      </c>
      <c r="H44" s="190">
        <v>0</v>
      </c>
      <c r="I44" s="190">
        <v>0</v>
      </c>
      <c r="J44" s="190">
        <v>0</v>
      </c>
      <c r="K44" s="190">
        <v>0</v>
      </c>
      <c r="L44" s="190">
        <v>0</v>
      </c>
      <c r="M44" s="8">
        <v>0</v>
      </c>
      <c r="N44" s="190">
        <v>0</v>
      </c>
      <c r="O44" s="190">
        <v>0</v>
      </c>
    </row>
    <row r="45" spans="1:15">
      <c r="A45" s="8">
        <v>36</v>
      </c>
      <c r="B45" s="8" t="s">
        <v>827</v>
      </c>
      <c r="C45" s="8">
        <v>1285</v>
      </c>
      <c r="D45" s="8">
        <v>1285</v>
      </c>
      <c r="E45" s="8">
        <v>1285</v>
      </c>
      <c r="F45" s="8">
        <v>0</v>
      </c>
      <c r="G45" s="8">
        <v>0</v>
      </c>
      <c r="H45" s="190">
        <v>0</v>
      </c>
      <c r="I45" s="190">
        <v>0</v>
      </c>
      <c r="J45" s="190">
        <v>0</v>
      </c>
      <c r="K45" s="190">
        <v>0</v>
      </c>
      <c r="L45" s="190">
        <v>0</v>
      </c>
      <c r="M45" s="8">
        <v>0</v>
      </c>
      <c r="N45" s="190">
        <v>0</v>
      </c>
      <c r="O45" s="190">
        <v>0</v>
      </c>
    </row>
    <row r="46" spans="1:15">
      <c r="A46" s="8">
        <v>37</v>
      </c>
      <c r="B46" s="8" t="s">
        <v>828</v>
      </c>
      <c r="C46" s="8">
        <v>1710</v>
      </c>
      <c r="D46" s="8">
        <v>1710</v>
      </c>
      <c r="E46" s="8">
        <v>1710</v>
      </c>
      <c r="F46" s="8">
        <v>0</v>
      </c>
      <c r="G46" s="8">
        <v>0</v>
      </c>
      <c r="H46" s="190">
        <v>0</v>
      </c>
      <c r="I46" s="190">
        <v>0</v>
      </c>
      <c r="J46" s="190">
        <v>0</v>
      </c>
      <c r="K46" s="190">
        <v>0</v>
      </c>
      <c r="L46" s="190">
        <v>0</v>
      </c>
      <c r="M46" s="8">
        <v>0</v>
      </c>
      <c r="N46" s="190">
        <v>0</v>
      </c>
      <c r="O46" s="190">
        <v>0</v>
      </c>
    </row>
    <row r="47" spans="1:15">
      <c r="A47" s="8">
        <v>38</v>
      </c>
      <c r="B47" s="8" t="s">
        <v>829</v>
      </c>
      <c r="C47" s="8">
        <v>1523</v>
      </c>
      <c r="D47" s="8">
        <v>1523</v>
      </c>
      <c r="E47" s="8">
        <v>1523</v>
      </c>
      <c r="F47" s="8">
        <v>0</v>
      </c>
      <c r="G47" s="8">
        <v>0</v>
      </c>
      <c r="H47" s="190">
        <v>0</v>
      </c>
      <c r="I47" s="190">
        <v>0</v>
      </c>
      <c r="J47" s="190">
        <v>0</v>
      </c>
      <c r="K47" s="190">
        <v>0</v>
      </c>
      <c r="L47" s="190">
        <v>0</v>
      </c>
      <c r="M47" s="8">
        <v>0</v>
      </c>
      <c r="N47" s="190">
        <v>0</v>
      </c>
      <c r="O47" s="190">
        <v>0</v>
      </c>
    </row>
    <row r="48" spans="1:15">
      <c r="A48" s="840" t="s">
        <v>14</v>
      </c>
      <c r="B48" s="841"/>
      <c r="C48" s="25">
        <f>SUM(C10:C47)</f>
        <v>70295</v>
      </c>
      <c r="D48" s="25">
        <f>SUM(D10:D47)</f>
        <v>70295</v>
      </c>
      <c r="E48" s="25">
        <f>SUM(E10:E47)</f>
        <v>70295</v>
      </c>
      <c r="F48" s="25">
        <v>0</v>
      </c>
      <c r="G48" s="25">
        <v>0</v>
      </c>
      <c r="H48" s="432">
        <v>0</v>
      </c>
      <c r="I48" s="432">
        <v>0</v>
      </c>
      <c r="J48" s="432">
        <v>0</v>
      </c>
      <c r="K48" s="432">
        <v>0</v>
      </c>
      <c r="L48" s="432">
        <v>0</v>
      </c>
      <c r="M48" s="8">
        <v>0</v>
      </c>
      <c r="N48" s="432">
        <v>0</v>
      </c>
      <c r="O48" s="432">
        <v>0</v>
      </c>
    </row>
    <row r="52" spans="11:13" ht="12.75" customHeight="1">
      <c r="K52" s="641" t="s">
        <v>1027</v>
      </c>
      <c r="L52" s="641"/>
      <c r="M52" s="641"/>
    </row>
    <row r="53" spans="11:13" ht="12.75" customHeight="1">
      <c r="K53" s="641"/>
      <c r="L53" s="641"/>
      <c r="M53" s="641"/>
    </row>
    <row r="54" spans="11:13" ht="12.75" customHeight="1">
      <c r="K54" s="641"/>
      <c r="L54" s="641"/>
      <c r="M54" s="641"/>
    </row>
    <row r="55" spans="11:13" ht="12.75" customHeight="1">
      <c r="K55" s="641"/>
      <c r="L55" s="641"/>
      <c r="M55" s="641"/>
    </row>
  </sheetData>
  <mergeCells count="23">
    <mergeCell ref="K8:K9"/>
    <mergeCell ref="M8:M9"/>
    <mergeCell ref="N8:N9"/>
    <mergeCell ref="A7:A9"/>
    <mergeCell ref="B7:B9"/>
    <mergeCell ref="C7:C9"/>
    <mergeCell ref="D7:D9"/>
    <mergeCell ref="K52:M55"/>
    <mergeCell ref="E7:E9"/>
    <mergeCell ref="A1:M1"/>
    <mergeCell ref="N1:O1"/>
    <mergeCell ref="A2:N2"/>
    <mergeCell ref="A4:N4"/>
    <mergeCell ref="M6:O6"/>
    <mergeCell ref="A48:B48"/>
    <mergeCell ref="O8:O9"/>
    <mergeCell ref="F7:F9"/>
    <mergeCell ref="G7:K7"/>
    <mergeCell ref="L7:L9"/>
    <mergeCell ref="M7:O7"/>
    <mergeCell ref="G8:H8"/>
    <mergeCell ref="I8:I9"/>
    <mergeCell ref="J8:J9"/>
  </mergeCells>
  <pageMargins left="0.7" right="0.7" top="0.75" bottom="0.2" header="0.3" footer="0.3"/>
  <pageSetup paperSize="9" scale="70" orientation="landscape" r:id="rId1"/>
</worksheet>
</file>

<file path=xl/worksheets/sheet35.xml><?xml version="1.0" encoding="utf-8"?>
<worksheet xmlns="http://schemas.openxmlformats.org/spreadsheetml/2006/main" xmlns:r="http://schemas.openxmlformats.org/officeDocument/2006/relationships">
  <sheetPr>
    <pageSetUpPr fitToPage="1"/>
  </sheetPr>
  <dimension ref="A1:S31"/>
  <sheetViews>
    <sheetView topLeftCell="A19" zoomScaleSheetLayoutView="90" workbookViewId="0">
      <selection activeCell="I55" sqref="I55:K58"/>
    </sheetView>
  </sheetViews>
  <sheetFormatPr defaultRowHeight="12.75"/>
  <cols>
    <col min="1" max="1" width="10.28515625" customWidth="1"/>
    <col min="2" max="2" width="12" customWidth="1"/>
    <col min="3" max="3" width="16.28515625" customWidth="1"/>
    <col min="4" max="4" width="15.85546875" customWidth="1"/>
    <col min="5" max="5" width="14" customWidth="1"/>
    <col min="6" max="6" width="15" customWidth="1"/>
    <col min="7" max="7" width="13.42578125" customWidth="1"/>
    <col min="8" max="8" width="15.140625" customWidth="1"/>
    <col min="9" max="9" width="16.5703125" customWidth="1"/>
    <col min="10" max="10" width="18.28515625" customWidth="1"/>
    <col min="11" max="11" width="14.140625" customWidth="1"/>
  </cols>
  <sheetData>
    <row r="1" spans="1:19" ht="15">
      <c r="D1" s="671"/>
      <c r="E1" s="671"/>
      <c r="H1" s="35"/>
      <c r="I1" s="726" t="s">
        <v>62</v>
      </c>
      <c r="J1" s="726"/>
    </row>
    <row r="2" spans="1:19" ht="15">
      <c r="A2" s="732" t="s">
        <v>0</v>
      </c>
      <c r="B2" s="732"/>
      <c r="C2" s="732"/>
      <c r="D2" s="732"/>
      <c r="E2" s="732"/>
      <c r="F2" s="732"/>
      <c r="G2" s="732"/>
      <c r="H2" s="732"/>
      <c r="I2" s="732"/>
      <c r="J2" s="732"/>
    </row>
    <row r="3" spans="1:19" ht="20.25">
      <c r="A3" s="668" t="s">
        <v>652</v>
      </c>
      <c r="B3" s="668"/>
      <c r="C3" s="668"/>
      <c r="D3" s="668"/>
      <c r="E3" s="668"/>
      <c r="F3" s="668"/>
      <c r="G3" s="668"/>
      <c r="H3" s="668"/>
      <c r="I3" s="668"/>
      <c r="J3" s="668"/>
    </row>
    <row r="4" spans="1:19" ht="10.5" customHeight="1"/>
    <row r="5" spans="1:19" s="14" customFormat="1" ht="24.75" customHeight="1">
      <c r="A5" s="846" t="s">
        <v>447</v>
      </c>
      <c r="B5" s="846"/>
      <c r="C5" s="846"/>
      <c r="D5" s="846"/>
      <c r="E5" s="846"/>
      <c r="F5" s="846"/>
      <c r="G5" s="846"/>
      <c r="H5" s="846"/>
      <c r="I5" s="846"/>
      <c r="J5" s="846"/>
      <c r="K5" s="846"/>
    </row>
    <row r="6" spans="1:19" s="14" customFormat="1" ht="15.75" customHeight="1">
      <c r="A6" s="38"/>
      <c r="B6" s="38"/>
      <c r="C6" s="38"/>
      <c r="D6" s="38"/>
      <c r="E6" s="38"/>
      <c r="F6" s="38"/>
      <c r="G6" s="38"/>
      <c r="H6" s="38"/>
      <c r="I6" s="38"/>
      <c r="J6" s="38"/>
    </row>
    <row r="7" spans="1:19" s="14" customFormat="1">
      <c r="A7" s="670" t="s">
        <v>836</v>
      </c>
      <c r="B7" s="670"/>
      <c r="E7" s="776"/>
      <c r="F7" s="776"/>
      <c r="G7" s="776"/>
      <c r="H7" s="776"/>
      <c r="I7" s="776" t="s">
        <v>1015</v>
      </c>
      <c r="J7" s="776"/>
      <c r="K7" s="776"/>
    </row>
    <row r="8" spans="1:19" s="12" customFormat="1" ht="15.75" hidden="1">
      <c r="C8" s="732" t="s">
        <v>11</v>
      </c>
      <c r="D8" s="732"/>
      <c r="E8" s="732"/>
      <c r="F8" s="732"/>
      <c r="G8" s="732"/>
      <c r="H8" s="732"/>
      <c r="I8" s="732"/>
      <c r="J8" s="732"/>
    </row>
    <row r="9" spans="1:19" ht="44.25" customHeight="1">
      <c r="A9" s="729" t="s">
        <v>18</v>
      </c>
      <c r="B9" s="729" t="s">
        <v>52</v>
      </c>
      <c r="C9" s="644" t="s">
        <v>475</v>
      </c>
      <c r="D9" s="646"/>
      <c r="E9" s="644" t="s">
        <v>32</v>
      </c>
      <c r="F9" s="646"/>
      <c r="G9" s="644" t="s">
        <v>33</v>
      </c>
      <c r="H9" s="646"/>
      <c r="I9" s="658" t="s">
        <v>98</v>
      </c>
      <c r="J9" s="658"/>
      <c r="K9" s="729" t="s">
        <v>526</v>
      </c>
      <c r="L9">
        <v>0</v>
      </c>
      <c r="R9" s="8"/>
      <c r="S9" s="11"/>
    </row>
    <row r="10" spans="1:19" s="13" customFormat="1" ht="42.6" customHeight="1">
      <c r="A10" s="730"/>
      <c r="B10" s="730"/>
      <c r="C10" s="5" t="s">
        <v>34</v>
      </c>
      <c r="D10" s="5" t="s">
        <v>97</v>
      </c>
      <c r="E10" s="5" t="s">
        <v>34</v>
      </c>
      <c r="F10" s="5" t="s">
        <v>97</v>
      </c>
      <c r="G10" s="5" t="s">
        <v>34</v>
      </c>
      <c r="H10" s="5" t="s">
        <v>97</v>
      </c>
      <c r="I10" s="5" t="s">
        <v>132</v>
      </c>
      <c r="J10" s="5" t="s">
        <v>133</v>
      </c>
      <c r="K10" s="730"/>
    </row>
    <row r="11" spans="1:19">
      <c r="A11" s="130">
        <v>1</v>
      </c>
      <c r="B11" s="130">
        <v>2</v>
      </c>
      <c r="C11" s="130">
        <v>3</v>
      </c>
      <c r="D11" s="130">
        <v>4</v>
      </c>
      <c r="E11" s="130">
        <v>5</v>
      </c>
      <c r="F11" s="130">
        <v>6</v>
      </c>
      <c r="G11" s="130">
        <v>7</v>
      </c>
      <c r="H11" s="130">
        <v>8</v>
      </c>
      <c r="I11" s="130">
        <v>9</v>
      </c>
      <c r="J11" s="130">
        <v>10</v>
      </c>
      <c r="K11" s="3">
        <v>11</v>
      </c>
    </row>
    <row r="12" spans="1:19" ht="17.25" customHeight="1">
      <c r="A12" s="7">
        <v>1</v>
      </c>
      <c r="B12" s="17" t="s">
        <v>383</v>
      </c>
      <c r="C12" s="8">
        <v>16050</v>
      </c>
      <c r="D12" s="8">
        <v>9629.75</v>
      </c>
      <c r="E12" s="8">
        <v>16050</v>
      </c>
      <c r="F12" s="8">
        <v>9629.75</v>
      </c>
      <c r="G12" s="8">
        <v>0</v>
      </c>
      <c r="H12" s="8">
        <v>0</v>
      </c>
      <c r="I12" s="8">
        <v>0</v>
      </c>
      <c r="J12" s="8">
        <v>0</v>
      </c>
      <c r="K12" s="8"/>
    </row>
    <row r="13" spans="1:19" ht="17.25" customHeight="1">
      <c r="A13" s="7">
        <v>2</v>
      </c>
      <c r="B13" s="17" t="s">
        <v>384</v>
      </c>
      <c r="C13" s="8">
        <v>15059</v>
      </c>
      <c r="D13" s="8">
        <v>9035.4</v>
      </c>
      <c r="E13" s="8">
        <v>15059</v>
      </c>
      <c r="F13" s="8">
        <v>9035.4</v>
      </c>
      <c r="G13" s="8">
        <v>0</v>
      </c>
      <c r="H13" s="8">
        <v>0</v>
      </c>
      <c r="I13" s="8">
        <v>0</v>
      </c>
      <c r="J13" s="8">
        <v>0</v>
      </c>
      <c r="K13" s="8"/>
    </row>
    <row r="14" spans="1:19" ht="15" customHeight="1">
      <c r="A14" s="7">
        <v>3</v>
      </c>
      <c r="B14" s="17" t="s">
        <v>385</v>
      </c>
      <c r="C14" s="8">
        <v>12103</v>
      </c>
      <c r="D14" s="8">
        <v>7261.8</v>
      </c>
      <c r="E14" s="8">
        <v>12103</v>
      </c>
      <c r="F14" s="8">
        <v>7261.8</v>
      </c>
      <c r="G14" s="8">
        <v>0</v>
      </c>
      <c r="H14" s="8">
        <v>0</v>
      </c>
      <c r="I14" s="8">
        <v>0</v>
      </c>
      <c r="J14" s="8">
        <v>0</v>
      </c>
      <c r="K14" s="8"/>
    </row>
    <row r="15" spans="1:19" ht="14.25" customHeight="1">
      <c r="A15" s="7">
        <v>4</v>
      </c>
      <c r="B15" s="17" t="s">
        <v>386</v>
      </c>
      <c r="C15" s="8">
        <v>0</v>
      </c>
      <c r="D15" s="8">
        <v>0</v>
      </c>
      <c r="E15" s="8">
        <v>0</v>
      </c>
      <c r="F15" s="8">
        <v>0</v>
      </c>
      <c r="G15" s="8">
        <v>0</v>
      </c>
      <c r="H15" s="8">
        <v>0</v>
      </c>
      <c r="I15" s="8">
        <v>0</v>
      </c>
      <c r="J15" s="8">
        <v>0</v>
      </c>
      <c r="K15" s="8"/>
    </row>
    <row r="16" spans="1:19" ht="12.75" customHeight="1">
      <c r="A16" s="7">
        <v>5</v>
      </c>
      <c r="B16" s="17" t="s">
        <v>387</v>
      </c>
      <c r="C16" s="8">
        <v>0</v>
      </c>
      <c r="D16" s="8">
        <v>0</v>
      </c>
      <c r="E16" s="8">
        <v>0</v>
      </c>
      <c r="F16" s="8">
        <v>0</v>
      </c>
      <c r="G16" s="8">
        <v>0</v>
      </c>
      <c r="H16" s="8">
        <v>0</v>
      </c>
      <c r="I16" s="8">
        <v>0</v>
      </c>
      <c r="J16" s="8">
        <v>0</v>
      </c>
      <c r="K16" s="8"/>
    </row>
    <row r="17" spans="1:11" ht="12" customHeight="1">
      <c r="A17" s="7">
        <v>6</v>
      </c>
      <c r="B17" s="17" t="s">
        <v>388</v>
      </c>
      <c r="C17" s="8">
        <v>3790</v>
      </c>
      <c r="D17" s="8">
        <v>7328.21</v>
      </c>
      <c r="E17" s="8">
        <v>3037</v>
      </c>
      <c r="F17" s="8">
        <v>6779.84</v>
      </c>
      <c r="G17" s="8">
        <v>233</v>
      </c>
      <c r="H17" s="8">
        <v>413.22</v>
      </c>
      <c r="I17" s="8">
        <v>540</v>
      </c>
      <c r="J17" s="8">
        <v>1975.6400000000006</v>
      </c>
      <c r="K17" s="8"/>
    </row>
    <row r="18" spans="1:11" ht="17.25" customHeight="1">
      <c r="A18" s="7">
        <v>7</v>
      </c>
      <c r="B18" s="17" t="s">
        <v>389</v>
      </c>
      <c r="C18" s="8">
        <v>18975</v>
      </c>
      <c r="D18" s="8">
        <v>11384.8</v>
      </c>
      <c r="E18" s="8">
        <v>8512</v>
      </c>
      <c r="F18" s="8">
        <v>7172.3899999999994</v>
      </c>
      <c r="G18" s="8">
        <v>3383</v>
      </c>
      <c r="H18" s="8">
        <v>572.64</v>
      </c>
      <c r="I18" s="8">
        <v>7060</v>
      </c>
      <c r="J18" s="8">
        <v>1706.06</v>
      </c>
      <c r="K18" s="8"/>
    </row>
    <row r="19" spans="1:11" s="11" customFormat="1" ht="14.25" customHeight="1">
      <c r="A19" s="7">
        <v>8</v>
      </c>
      <c r="B19" s="17" t="s">
        <v>258</v>
      </c>
      <c r="C19" s="8">
        <v>573</v>
      </c>
      <c r="D19" s="8">
        <v>553.13</v>
      </c>
      <c r="E19" s="8">
        <v>400</v>
      </c>
      <c r="F19" s="8">
        <v>432.36</v>
      </c>
      <c r="G19" s="8">
        <v>70</v>
      </c>
      <c r="H19" s="8">
        <v>13.56</v>
      </c>
      <c r="I19" s="8">
        <v>103</v>
      </c>
      <c r="J19" s="8">
        <v>200.43</v>
      </c>
      <c r="K19" s="8"/>
    </row>
    <row r="20" spans="1:11" s="11" customFormat="1" ht="14.25" customHeight="1">
      <c r="A20" s="7">
        <v>9</v>
      </c>
      <c r="B20" s="17" t="s">
        <v>364</v>
      </c>
      <c r="C20" s="8">
        <v>0</v>
      </c>
      <c r="D20" s="8">
        <v>0</v>
      </c>
      <c r="E20" s="8">
        <v>0</v>
      </c>
      <c r="F20" s="8">
        <v>0</v>
      </c>
      <c r="G20" s="8">
        <v>0</v>
      </c>
      <c r="H20" s="8">
        <v>0</v>
      </c>
      <c r="I20" s="8">
        <v>0</v>
      </c>
      <c r="J20" s="8">
        <v>0</v>
      </c>
      <c r="K20" s="8"/>
    </row>
    <row r="21" spans="1:11" s="11" customFormat="1" ht="14.25" customHeight="1">
      <c r="A21" s="7">
        <v>10</v>
      </c>
      <c r="B21" s="17" t="s">
        <v>525</v>
      </c>
      <c r="C21" s="8">
        <v>0</v>
      </c>
      <c r="D21" s="8">
        <v>0</v>
      </c>
      <c r="E21" s="8">
        <v>0</v>
      </c>
      <c r="F21" s="8">
        <v>0</v>
      </c>
      <c r="G21" s="8">
        <v>0</v>
      </c>
      <c r="H21" s="8">
        <v>0</v>
      </c>
      <c r="I21" s="8">
        <v>0</v>
      </c>
      <c r="J21" s="8">
        <v>0</v>
      </c>
      <c r="K21" s="8"/>
    </row>
    <row r="22" spans="1:11" s="11" customFormat="1" ht="14.25" customHeight="1">
      <c r="A22" s="7">
        <v>11</v>
      </c>
      <c r="B22" s="17" t="s">
        <v>487</v>
      </c>
      <c r="C22" s="8">
        <v>0</v>
      </c>
      <c r="D22" s="8">
        <v>0</v>
      </c>
      <c r="E22" s="8">
        <v>0</v>
      </c>
      <c r="F22" s="8">
        <v>0</v>
      </c>
      <c r="G22" s="8">
        <v>0</v>
      </c>
      <c r="H22" s="8">
        <v>0</v>
      </c>
      <c r="I22" s="8">
        <v>0</v>
      </c>
      <c r="J22" s="8">
        <v>0</v>
      </c>
      <c r="K22" s="8"/>
    </row>
    <row r="23" spans="1:11" s="11" customFormat="1" ht="14.25" customHeight="1">
      <c r="A23" s="7">
        <v>12</v>
      </c>
      <c r="B23" s="280" t="s">
        <v>524</v>
      </c>
      <c r="C23" s="8">
        <v>0</v>
      </c>
      <c r="D23" s="8">
        <v>0</v>
      </c>
      <c r="E23" s="8">
        <v>0</v>
      </c>
      <c r="F23" s="8">
        <v>0</v>
      </c>
      <c r="G23" s="8">
        <v>0</v>
      </c>
      <c r="H23" s="8">
        <v>0</v>
      </c>
      <c r="I23" s="8">
        <v>0</v>
      </c>
      <c r="J23" s="8">
        <v>0</v>
      </c>
      <c r="K23" s="8"/>
    </row>
    <row r="24" spans="1:11" s="11" customFormat="1" ht="15.75" customHeight="1">
      <c r="A24" s="637" t="s">
        <v>14</v>
      </c>
      <c r="B24" s="638"/>
      <c r="C24" s="8">
        <f t="shared" ref="C24:H24" si="0">SUM(C12:C23)</f>
        <v>66550</v>
      </c>
      <c r="D24" s="8">
        <f t="shared" si="0"/>
        <v>45193.090000000004</v>
      </c>
      <c r="E24" s="8">
        <f t="shared" si="0"/>
        <v>55161</v>
      </c>
      <c r="F24" s="8">
        <f t="shared" si="0"/>
        <v>40311.54</v>
      </c>
      <c r="G24" s="8">
        <f t="shared" si="0"/>
        <v>3686</v>
      </c>
      <c r="H24" s="8">
        <f t="shared" si="0"/>
        <v>999.42</v>
      </c>
      <c r="I24" s="8">
        <f>SUM(I12:I21)</f>
        <v>7703</v>
      </c>
      <c r="J24" s="8">
        <f>SUM(J12:J23)</f>
        <v>3882.1300000000006</v>
      </c>
      <c r="K24" s="8"/>
    </row>
    <row r="25" spans="1:11" s="11" customFormat="1">
      <c r="A25" s="9"/>
    </row>
    <row r="26" spans="1:11" s="11" customFormat="1">
      <c r="A26" s="9"/>
      <c r="I26" s="596"/>
    </row>
    <row r="27" spans="1:11">
      <c r="A27" s="727"/>
      <c r="B27" s="727"/>
      <c r="C27" s="727"/>
      <c r="D27" s="727"/>
      <c r="E27" s="727"/>
      <c r="F27" s="727"/>
      <c r="G27" s="727"/>
      <c r="H27" s="727"/>
      <c r="I27" s="727"/>
      <c r="J27" s="727"/>
    </row>
    <row r="28" spans="1:11" ht="12.75" customHeight="1">
      <c r="H28" s="641" t="s">
        <v>1027</v>
      </c>
      <c r="I28" s="641"/>
      <c r="J28" s="641"/>
    </row>
    <row r="29" spans="1:11" ht="12.75" customHeight="1">
      <c r="H29" s="641"/>
      <c r="I29" s="641"/>
      <c r="J29" s="641"/>
    </row>
    <row r="30" spans="1:11" ht="12.75" customHeight="1">
      <c r="H30" s="641"/>
      <c r="I30" s="641"/>
      <c r="J30" s="641"/>
    </row>
    <row r="31" spans="1:11" ht="12.75" customHeight="1">
      <c r="H31" s="641"/>
      <c r="I31" s="641"/>
      <c r="J31" s="641"/>
    </row>
  </sheetData>
  <mergeCells count="19">
    <mergeCell ref="D1:E1"/>
    <mergeCell ref="I1:J1"/>
    <mergeCell ref="A2:J2"/>
    <mergeCell ref="A3:J3"/>
    <mergeCell ref="A5:K5"/>
    <mergeCell ref="A27:J27"/>
    <mergeCell ref="H28:J31"/>
    <mergeCell ref="A7:B7"/>
    <mergeCell ref="E7:H7"/>
    <mergeCell ref="I7:K7"/>
    <mergeCell ref="C8:J8"/>
    <mergeCell ref="A9:A10"/>
    <mergeCell ref="B9:B10"/>
    <mergeCell ref="C9:D9"/>
    <mergeCell ref="E9:F9"/>
    <mergeCell ref="G9:H9"/>
    <mergeCell ref="I9:J9"/>
    <mergeCell ref="K9:K10"/>
    <mergeCell ref="A24:B24"/>
  </mergeCells>
  <printOptions horizontalCentered="1"/>
  <pageMargins left="0.70866141732283472" right="0.70866141732283472" top="0.23622047244094491" bottom="0" header="0.31496062992125984" footer="0.31496062992125984"/>
  <pageSetup paperSize="9" scale="83" orientation="landscape" r:id="rId1"/>
</worksheet>
</file>

<file path=xl/worksheets/sheet36.xml><?xml version="1.0" encoding="utf-8"?>
<worksheet xmlns="http://schemas.openxmlformats.org/spreadsheetml/2006/main" xmlns:r="http://schemas.openxmlformats.org/officeDocument/2006/relationships">
  <sheetPr>
    <pageSetUpPr fitToPage="1"/>
  </sheetPr>
  <dimension ref="A1:S57"/>
  <sheetViews>
    <sheetView topLeftCell="A33" zoomScaleSheetLayoutView="90" workbookViewId="0">
      <selection activeCell="I55" sqref="I55:K58"/>
    </sheetView>
  </sheetViews>
  <sheetFormatPr defaultRowHeight="12.75"/>
  <cols>
    <col min="1" max="1" width="5.5703125" customWidth="1"/>
    <col min="2" max="2" width="15.7109375" customWidth="1"/>
    <col min="3" max="3" width="13.85546875" customWidth="1"/>
    <col min="4" max="4" width="13" customWidth="1"/>
    <col min="5" max="5" width="9.42578125" customWidth="1"/>
    <col min="6" max="6" width="10.7109375" customWidth="1"/>
    <col min="7" max="7" width="11.140625" customWidth="1"/>
    <col min="8" max="8" width="12.7109375" customWidth="1"/>
    <col min="9" max="9" width="16.5703125" customWidth="1"/>
    <col min="10" max="10" width="18.28515625" customWidth="1"/>
    <col min="11" max="11" width="21.85546875" customWidth="1"/>
  </cols>
  <sheetData>
    <row r="1" spans="1:19" ht="15">
      <c r="D1" s="671"/>
      <c r="E1" s="671"/>
      <c r="H1" s="35"/>
      <c r="I1" s="726" t="s">
        <v>390</v>
      </c>
      <c r="J1" s="726"/>
    </row>
    <row r="2" spans="1:19" ht="15">
      <c r="A2" s="732" t="s">
        <v>0</v>
      </c>
      <c r="B2" s="732"/>
      <c r="C2" s="732"/>
      <c r="D2" s="732"/>
      <c r="E2" s="732"/>
      <c r="F2" s="732"/>
      <c r="G2" s="732"/>
      <c r="H2" s="732"/>
      <c r="I2" s="732"/>
      <c r="J2" s="732"/>
    </row>
    <row r="3" spans="1:19" ht="20.25">
      <c r="A3" s="668" t="s">
        <v>834</v>
      </c>
      <c r="B3" s="668"/>
      <c r="C3" s="668"/>
      <c r="D3" s="668"/>
      <c r="E3" s="668"/>
      <c r="F3" s="668"/>
      <c r="G3" s="668"/>
      <c r="H3" s="668"/>
      <c r="I3" s="668"/>
      <c r="J3" s="668"/>
    </row>
    <row r="4" spans="1:19" ht="13.5" customHeight="1"/>
    <row r="5" spans="1:19" s="309" customFormat="1" ht="42.75" customHeight="1">
      <c r="A5" s="846" t="s">
        <v>448</v>
      </c>
      <c r="B5" s="846"/>
      <c r="C5" s="846"/>
      <c r="D5" s="846"/>
      <c r="E5" s="846"/>
      <c r="F5" s="846"/>
      <c r="G5" s="846"/>
      <c r="H5" s="846"/>
      <c r="I5" s="846"/>
      <c r="J5" s="846"/>
      <c r="K5" s="846"/>
    </row>
    <row r="6" spans="1:19" s="309" customFormat="1" ht="15.75" customHeight="1">
      <c r="A6" s="308"/>
      <c r="B6" s="308"/>
      <c r="C6" s="308"/>
      <c r="D6" s="308"/>
      <c r="E6" s="308"/>
      <c r="F6" s="308"/>
      <c r="G6" s="308"/>
      <c r="H6" s="308"/>
      <c r="I6" s="308"/>
      <c r="J6" s="308"/>
    </row>
    <row r="7" spans="1:19" s="309" customFormat="1">
      <c r="A7" s="670" t="s">
        <v>831</v>
      </c>
      <c r="B7" s="670"/>
      <c r="E7" s="776"/>
      <c r="F7" s="776"/>
      <c r="G7" s="776"/>
      <c r="H7" s="776"/>
      <c r="I7" s="776" t="s">
        <v>1015</v>
      </c>
      <c r="J7" s="776"/>
      <c r="K7" s="776"/>
    </row>
    <row r="8" spans="1:19" s="12" customFormat="1" ht="15.75" hidden="1">
      <c r="C8" s="732" t="s">
        <v>11</v>
      </c>
      <c r="D8" s="732"/>
      <c r="E8" s="732"/>
      <c r="F8" s="732"/>
      <c r="G8" s="732"/>
      <c r="H8" s="732"/>
      <c r="I8" s="732"/>
      <c r="J8" s="732"/>
    </row>
    <row r="9" spans="1:19" ht="27.75" customHeight="1">
      <c r="A9" s="729" t="s">
        <v>18</v>
      </c>
      <c r="B9" s="729" t="s">
        <v>31</v>
      </c>
      <c r="C9" s="644" t="s">
        <v>677</v>
      </c>
      <c r="D9" s="646"/>
      <c r="E9" s="644" t="s">
        <v>32</v>
      </c>
      <c r="F9" s="646"/>
      <c r="G9" s="644" t="s">
        <v>33</v>
      </c>
      <c r="H9" s="646"/>
      <c r="I9" s="658" t="s">
        <v>98</v>
      </c>
      <c r="J9" s="658"/>
      <c r="K9" s="729" t="s">
        <v>243</v>
      </c>
      <c r="Q9" s="8"/>
      <c r="R9" s="11"/>
    </row>
    <row r="10" spans="1:19" s="13" customFormat="1" ht="42.6" customHeight="1">
      <c r="A10" s="730"/>
      <c r="B10" s="730"/>
      <c r="C10" s="300" t="s">
        <v>34</v>
      </c>
      <c r="D10" s="300" t="s">
        <v>97</v>
      </c>
      <c r="E10" s="300" t="s">
        <v>34</v>
      </c>
      <c r="F10" s="300" t="s">
        <v>97</v>
      </c>
      <c r="G10" s="300" t="s">
        <v>34</v>
      </c>
      <c r="H10" s="300" t="s">
        <v>97</v>
      </c>
      <c r="I10" s="300" t="s">
        <v>132</v>
      </c>
      <c r="J10" s="300" t="s">
        <v>133</v>
      </c>
      <c r="K10" s="730"/>
    </row>
    <row r="11" spans="1:19">
      <c r="A11" s="130">
        <v>1</v>
      </c>
      <c r="B11" s="130">
        <v>2</v>
      </c>
      <c r="C11" s="398">
        <v>3</v>
      </c>
      <c r="D11" s="399">
        <v>4</v>
      </c>
      <c r="E11" s="398">
        <v>5</v>
      </c>
      <c r="F11" s="398">
        <v>6</v>
      </c>
      <c r="G11" s="130">
        <v>7</v>
      </c>
      <c r="H11" s="130">
        <v>8</v>
      </c>
      <c r="I11" s="130">
        <v>9</v>
      </c>
      <c r="J11" s="130">
        <v>10</v>
      </c>
      <c r="K11" s="298">
        <v>11</v>
      </c>
    </row>
    <row r="12" spans="1:19" ht="15" customHeight="1">
      <c r="A12" s="391">
        <v>1</v>
      </c>
      <c r="B12" s="138" t="s">
        <v>792</v>
      </c>
      <c r="C12" s="297">
        <v>2638</v>
      </c>
      <c r="D12" s="400">
        <v>1486.5343890308</v>
      </c>
      <c r="E12" s="336">
        <v>2187</v>
      </c>
      <c r="F12" s="401">
        <v>1234.7291556724299</v>
      </c>
      <c r="G12" s="336">
        <v>146</v>
      </c>
      <c r="H12" s="401">
        <v>18.7618058043711</v>
      </c>
      <c r="I12" s="347">
        <f>C12-E12-G12</f>
        <v>305</v>
      </c>
      <c r="J12" s="400">
        <f>D12-F12-H12</f>
        <v>233.04342755399895</v>
      </c>
      <c r="K12" s="8"/>
      <c r="M12" s="390"/>
      <c r="N12" s="390"/>
      <c r="O12" s="390"/>
      <c r="P12" s="494"/>
      <c r="S12" s="494"/>
    </row>
    <row r="13" spans="1:19" ht="15" customHeight="1">
      <c r="A13" s="391">
        <v>2</v>
      </c>
      <c r="B13" s="138" t="s">
        <v>793</v>
      </c>
      <c r="C13" s="297">
        <v>2294</v>
      </c>
      <c r="D13" s="400">
        <v>1665.8913732531928</v>
      </c>
      <c r="E13" s="336">
        <v>1901</v>
      </c>
      <c r="F13" s="401">
        <v>1318.3922015026294</v>
      </c>
      <c r="G13" s="336">
        <v>127</v>
      </c>
      <c r="H13" s="402">
        <v>79.45</v>
      </c>
      <c r="I13" s="347">
        <f t="shared" ref="I13:J49" si="0">C13-E13-G13</f>
        <v>266</v>
      </c>
      <c r="J13" s="400">
        <f t="shared" si="0"/>
        <v>268.0491717505634</v>
      </c>
      <c r="K13" s="8"/>
      <c r="M13" s="390"/>
      <c r="N13" s="390"/>
      <c r="O13" s="390"/>
      <c r="P13" s="494"/>
      <c r="S13" s="494"/>
    </row>
    <row r="14" spans="1:19" ht="15" customHeight="1">
      <c r="A14" s="391">
        <v>3</v>
      </c>
      <c r="B14" s="138" t="s">
        <v>794</v>
      </c>
      <c r="C14" s="297">
        <v>2037</v>
      </c>
      <c r="D14" s="400">
        <v>1196.6068145755071</v>
      </c>
      <c r="E14" s="336">
        <v>1685</v>
      </c>
      <c r="F14" s="401">
        <v>891.65</v>
      </c>
      <c r="G14" s="336">
        <v>113</v>
      </c>
      <c r="H14" s="402">
        <v>45.95</v>
      </c>
      <c r="I14" s="347">
        <f t="shared" si="0"/>
        <v>239</v>
      </c>
      <c r="J14" s="400">
        <f t="shared" si="0"/>
        <v>259.00681457550712</v>
      </c>
      <c r="K14" s="8"/>
      <c r="M14" s="390"/>
      <c r="N14" s="390"/>
      <c r="O14" s="390"/>
      <c r="P14" s="494"/>
      <c r="S14" s="494"/>
    </row>
    <row r="15" spans="1:19" ht="15" customHeight="1">
      <c r="A15" s="391">
        <v>4</v>
      </c>
      <c r="B15" s="138" t="s">
        <v>795</v>
      </c>
      <c r="C15" s="297">
        <v>1079</v>
      </c>
      <c r="D15" s="400">
        <v>891.31560480841495</v>
      </c>
      <c r="E15" s="336">
        <v>894</v>
      </c>
      <c r="F15" s="401">
        <v>626.24990984222393</v>
      </c>
      <c r="G15" s="336">
        <v>60</v>
      </c>
      <c r="H15" s="401">
        <v>51.21</v>
      </c>
      <c r="I15" s="347">
        <f t="shared" si="0"/>
        <v>125</v>
      </c>
      <c r="J15" s="400">
        <f t="shared" si="0"/>
        <v>213.85569496619101</v>
      </c>
      <c r="K15" s="8"/>
      <c r="M15" s="390"/>
      <c r="N15" s="390"/>
      <c r="O15" s="390"/>
      <c r="P15" s="494"/>
      <c r="S15" s="494"/>
    </row>
    <row r="16" spans="1:19" ht="15" customHeight="1">
      <c r="A16" s="391">
        <v>5</v>
      </c>
      <c r="B16" s="138" t="s">
        <v>796</v>
      </c>
      <c r="C16" s="297">
        <v>1992</v>
      </c>
      <c r="D16" s="400">
        <v>1503.4996491359877</v>
      </c>
      <c r="E16" s="336">
        <v>1651</v>
      </c>
      <c r="F16" s="401">
        <v>1289.87482870023</v>
      </c>
      <c r="G16" s="336">
        <v>110</v>
      </c>
      <c r="H16" s="401">
        <v>29.31</v>
      </c>
      <c r="I16" s="347">
        <f t="shared" si="0"/>
        <v>231</v>
      </c>
      <c r="J16" s="400">
        <f t="shared" si="0"/>
        <v>184.31482043575778</v>
      </c>
      <c r="K16" s="8"/>
      <c r="M16" s="390"/>
      <c r="N16" s="390"/>
      <c r="O16" s="390"/>
      <c r="P16" s="494"/>
      <c r="S16" s="494"/>
    </row>
    <row r="17" spans="1:19">
      <c r="A17" s="391">
        <v>6</v>
      </c>
      <c r="B17" s="138" t="s">
        <v>869</v>
      </c>
      <c r="C17" s="297">
        <v>1190</v>
      </c>
      <c r="D17" s="400">
        <v>913.79749842223885</v>
      </c>
      <c r="E17" s="336">
        <v>986</v>
      </c>
      <c r="F17" s="401">
        <v>823.18250458301998</v>
      </c>
      <c r="G17" s="336">
        <v>66</v>
      </c>
      <c r="H17" s="401">
        <v>26.425324256538801</v>
      </c>
      <c r="I17" s="347">
        <f t="shared" si="0"/>
        <v>138</v>
      </c>
      <c r="J17" s="400">
        <f t="shared" si="0"/>
        <v>64.189669582680068</v>
      </c>
      <c r="K17" s="8"/>
      <c r="M17" s="390"/>
      <c r="N17" s="390"/>
      <c r="O17" s="390"/>
      <c r="P17" s="494"/>
      <c r="S17" s="494"/>
    </row>
    <row r="18" spans="1:19">
      <c r="A18" s="391">
        <v>7</v>
      </c>
      <c r="B18" s="138" t="s">
        <v>798</v>
      </c>
      <c r="C18" s="297">
        <v>3270</v>
      </c>
      <c r="D18" s="400">
        <v>2180.5905666416224</v>
      </c>
      <c r="E18" s="336">
        <v>2711</v>
      </c>
      <c r="F18" s="401">
        <v>1925.72692546957</v>
      </c>
      <c r="G18" s="336">
        <v>181</v>
      </c>
      <c r="H18" s="401">
        <v>78.349999999999994</v>
      </c>
      <c r="I18" s="347">
        <f t="shared" si="0"/>
        <v>378</v>
      </c>
      <c r="J18" s="400">
        <f t="shared" si="0"/>
        <v>176.51364117205244</v>
      </c>
      <c r="K18" s="298"/>
      <c r="M18" s="390"/>
      <c r="N18" s="390"/>
      <c r="O18" s="390"/>
      <c r="P18" s="494"/>
      <c r="S18" s="494"/>
    </row>
    <row r="19" spans="1:19">
      <c r="A19" s="391">
        <v>8</v>
      </c>
      <c r="B19" s="138" t="s">
        <v>799</v>
      </c>
      <c r="C19" s="297">
        <v>1021</v>
      </c>
      <c r="D19" s="400">
        <v>653.69549962434257</v>
      </c>
      <c r="E19" s="336">
        <v>846</v>
      </c>
      <c r="F19" s="401">
        <v>517.33688204357622</v>
      </c>
      <c r="G19" s="336">
        <v>57</v>
      </c>
      <c r="H19" s="401">
        <v>72.920601934790398</v>
      </c>
      <c r="I19" s="347">
        <f t="shared" si="0"/>
        <v>118</v>
      </c>
      <c r="J19" s="400">
        <f t="shared" si="0"/>
        <v>63.438015645975952</v>
      </c>
      <c r="K19" s="298"/>
      <c r="M19" s="390"/>
      <c r="N19" s="390"/>
      <c r="O19" s="390"/>
      <c r="P19" s="494"/>
      <c r="S19" s="494"/>
    </row>
    <row r="20" spans="1:19">
      <c r="A20" s="391">
        <v>9</v>
      </c>
      <c r="B20" s="138" t="s">
        <v>800</v>
      </c>
      <c r="C20" s="297">
        <v>475</v>
      </c>
      <c r="D20" s="400">
        <v>362.62897716003005</v>
      </c>
      <c r="E20" s="336">
        <v>394</v>
      </c>
      <c r="F20" s="401">
        <v>286.98582824943645</v>
      </c>
      <c r="G20" s="336">
        <v>26</v>
      </c>
      <c r="H20" s="401">
        <v>27.593565030455</v>
      </c>
      <c r="I20" s="347">
        <f t="shared" si="0"/>
        <v>55</v>
      </c>
      <c r="J20" s="400">
        <f t="shared" si="0"/>
        <v>48.049583880138599</v>
      </c>
      <c r="K20" s="8"/>
      <c r="M20" s="390"/>
      <c r="N20" s="390"/>
      <c r="O20" s="390"/>
      <c r="P20" s="494"/>
      <c r="S20" s="494"/>
    </row>
    <row r="21" spans="1:19">
      <c r="A21" s="391">
        <v>10</v>
      </c>
      <c r="B21" s="138" t="s">
        <v>801</v>
      </c>
      <c r="C21" s="297">
        <v>1542</v>
      </c>
      <c r="D21" s="400">
        <v>1240.6452482344102</v>
      </c>
      <c r="E21" s="336">
        <v>1278</v>
      </c>
      <c r="F21" s="401">
        <v>981.85094560480832</v>
      </c>
      <c r="G21" s="336">
        <v>85</v>
      </c>
      <c r="H21" s="401">
        <v>90.538659978502324</v>
      </c>
      <c r="I21" s="347">
        <f t="shared" si="0"/>
        <v>179</v>
      </c>
      <c r="J21" s="400">
        <f t="shared" si="0"/>
        <v>168.25564265109961</v>
      </c>
      <c r="K21" s="8"/>
      <c r="M21" s="390"/>
      <c r="N21" s="390"/>
      <c r="O21" s="390"/>
      <c r="P21" s="494"/>
      <c r="S21" s="494"/>
    </row>
    <row r="22" spans="1:19">
      <c r="A22" s="391">
        <v>11</v>
      </c>
      <c r="B22" s="138" t="s">
        <v>802</v>
      </c>
      <c r="C22" s="297">
        <v>1941</v>
      </c>
      <c r="D22" s="400">
        <v>1454.6445117956423</v>
      </c>
      <c r="E22" s="336">
        <v>1609</v>
      </c>
      <c r="F22" s="401">
        <v>1151.2107038317054</v>
      </c>
      <c r="G22" s="336">
        <v>108</v>
      </c>
      <c r="H22" s="401">
        <v>23.36481547832318</v>
      </c>
      <c r="I22" s="347">
        <f t="shared" si="0"/>
        <v>224</v>
      </c>
      <c r="J22" s="400">
        <f t="shared" si="0"/>
        <v>280.06899248561376</v>
      </c>
      <c r="K22" s="8"/>
      <c r="M22" s="390"/>
      <c r="N22" s="390"/>
      <c r="O22" s="390"/>
      <c r="P22" s="494"/>
      <c r="S22" s="494"/>
    </row>
    <row r="23" spans="1:19">
      <c r="A23" s="391">
        <v>12</v>
      </c>
      <c r="B23" s="138" t="s">
        <v>803</v>
      </c>
      <c r="C23" s="297">
        <v>2405</v>
      </c>
      <c r="D23" s="400">
        <v>1528.2712680691207</v>
      </c>
      <c r="E23" s="336">
        <v>1994</v>
      </c>
      <c r="F23" s="401">
        <v>1209.4791737039818</v>
      </c>
      <c r="G23" s="336">
        <v>135</v>
      </c>
      <c r="H23" s="401">
        <v>54.3231959871014</v>
      </c>
      <c r="I23" s="347">
        <f t="shared" si="0"/>
        <v>276</v>
      </c>
      <c r="J23" s="400">
        <f t="shared" si="0"/>
        <v>264.46889837803747</v>
      </c>
      <c r="K23" s="8"/>
      <c r="M23" s="390"/>
      <c r="N23" s="390"/>
      <c r="O23" s="390"/>
      <c r="P23" s="494"/>
      <c r="S23" s="494"/>
    </row>
    <row r="24" spans="1:19">
      <c r="A24" s="391">
        <v>13</v>
      </c>
      <c r="B24" s="138" t="s">
        <v>804</v>
      </c>
      <c r="C24" s="297">
        <v>1990</v>
      </c>
      <c r="D24" s="400">
        <v>1443.6349033809165</v>
      </c>
      <c r="E24" s="336">
        <v>1650</v>
      </c>
      <c r="F24" s="401">
        <v>1142.4976616078136</v>
      </c>
      <c r="G24" s="336">
        <v>110</v>
      </c>
      <c r="H24" s="401">
        <v>57.827918308849874</v>
      </c>
      <c r="I24" s="347">
        <f t="shared" si="0"/>
        <v>230</v>
      </c>
      <c r="J24" s="400">
        <f t="shared" si="0"/>
        <v>243.30932346425305</v>
      </c>
      <c r="K24" s="8"/>
      <c r="M24" s="390"/>
      <c r="N24" s="390"/>
      <c r="O24" s="390"/>
      <c r="P24" s="494"/>
      <c r="S24" s="494"/>
    </row>
    <row r="25" spans="1:19">
      <c r="A25" s="391">
        <v>14</v>
      </c>
      <c r="B25" s="138" t="s">
        <v>805</v>
      </c>
      <c r="C25" s="297">
        <v>1536</v>
      </c>
      <c r="D25" s="400">
        <v>1122.2919577761081</v>
      </c>
      <c r="E25" s="336">
        <v>1273</v>
      </c>
      <c r="F25" s="401">
        <v>888.18574169797148</v>
      </c>
      <c r="G25" s="336">
        <v>85</v>
      </c>
      <c r="H25" s="401">
        <v>12.266528126119669</v>
      </c>
      <c r="I25" s="347">
        <f t="shared" si="0"/>
        <v>178</v>
      </c>
      <c r="J25" s="400">
        <f t="shared" si="0"/>
        <v>221.83968795201696</v>
      </c>
      <c r="K25" s="8"/>
      <c r="M25" s="390"/>
      <c r="N25" s="390"/>
      <c r="O25" s="390"/>
      <c r="P25" s="494"/>
      <c r="S25" s="494"/>
    </row>
    <row r="26" spans="1:19">
      <c r="A26" s="391">
        <v>15</v>
      </c>
      <c r="B26" s="138" t="s">
        <v>806</v>
      </c>
      <c r="C26" s="297">
        <v>3219</v>
      </c>
      <c r="D26" s="400">
        <v>1823.7036467317801</v>
      </c>
      <c r="E26" s="336">
        <v>2668</v>
      </c>
      <c r="F26" s="401">
        <v>1601.5660737791134</v>
      </c>
      <c r="G26" s="336">
        <v>177</v>
      </c>
      <c r="H26" s="401">
        <v>51.402594052310995</v>
      </c>
      <c r="I26" s="347">
        <f t="shared" si="0"/>
        <v>374</v>
      </c>
      <c r="J26" s="400">
        <f t="shared" si="0"/>
        <v>170.73497890035569</v>
      </c>
      <c r="K26" s="8"/>
      <c r="M26" s="390"/>
      <c r="N26" s="390"/>
      <c r="O26" s="390"/>
      <c r="P26" s="494"/>
      <c r="S26" s="494"/>
    </row>
    <row r="27" spans="1:19">
      <c r="A27" s="391">
        <v>16</v>
      </c>
      <c r="B27" s="138" t="s">
        <v>807</v>
      </c>
      <c r="C27" s="297">
        <v>1843</v>
      </c>
      <c r="D27" s="400">
        <v>1129.8610635612322</v>
      </c>
      <c r="E27" s="336">
        <v>1528</v>
      </c>
      <c r="F27" s="401">
        <v>894.17595822689702</v>
      </c>
      <c r="G27" s="336">
        <v>102</v>
      </c>
      <c r="H27" s="401">
        <v>29.5</v>
      </c>
      <c r="I27" s="347">
        <f t="shared" si="0"/>
        <v>213</v>
      </c>
      <c r="J27" s="400">
        <f t="shared" si="0"/>
        <v>206.18510533433516</v>
      </c>
      <c r="K27" s="8"/>
      <c r="M27" s="390"/>
      <c r="N27" s="390"/>
      <c r="O27" s="390"/>
      <c r="P27" s="494"/>
      <c r="S27" s="494"/>
    </row>
    <row r="28" spans="1:19">
      <c r="A28" s="391">
        <v>17</v>
      </c>
      <c r="B28" s="138" t="s">
        <v>808</v>
      </c>
      <c r="C28" s="297">
        <v>430</v>
      </c>
      <c r="D28" s="400">
        <v>248.40428985725018</v>
      </c>
      <c r="E28" s="336">
        <v>356</v>
      </c>
      <c r="F28" s="401">
        <v>196.58801517655894</v>
      </c>
      <c r="G28" s="336">
        <v>24</v>
      </c>
      <c r="H28" s="401">
        <v>8.7618058043711926</v>
      </c>
      <c r="I28" s="347">
        <f t="shared" si="0"/>
        <v>50</v>
      </c>
      <c r="J28" s="400">
        <f t="shared" si="0"/>
        <v>43.054468876320044</v>
      </c>
      <c r="K28" s="8"/>
      <c r="M28" s="390"/>
      <c r="N28" s="390"/>
      <c r="O28" s="390"/>
      <c r="P28" s="494"/>
      <c r="S28" s="494"/>
    </row>
    <row r="29" spans="1:19">
      <c r="A29" s="391">
        <v>18</v>
      </c>
      <c r="B29" s="138" t="s">
        <v>809</v>
      </c>
      <c r="C29" s="297">
        <v>1978</v>
      </c>
      <c r="D29" s="400">
        <v>1194.5425129977459</v>
      </c>
      <c r="E29" s="336">
        <v>1640</v>
      </c>
      <c r="F29" s="401">
        <v>945.36508129226138</v>
      </c>
      <c r="G29" s="336">
        <v>110</v>
      </c>
      <c r="H29" s="401">
        <v>39.65</v>
      </c>
      <c r="I29" s="347">
        <f t="shared" si="0"/>
        <v>228</v>
      </c>
      <c r="J29" s="400">
        <f t="shared" si="0"/>
        <v>209.52743170548453</v>
      </c>
      <c r="K29" s="8"/>
      <c r="M29" s="390"/>
      <c r="N29" s="390"/>
      <c r="O29" s="390"/>
      <c r="P29" s="494"/>
      <c r="S29" s="494"/>
    </row>
    <row r="30" spans="1:19">
      <c r="A30" s="391">
        <v>19</v>
      </c>
      <c r="B30" s="138" t="s">
        <v>810</v>
      </c>
      <c r="C30" s="297">
        <v>3125</v>
      </c>
      <c r="D30" s="400">
        <v>2154.442746656649</v>
      </c>
      <c r="E30" s="336">
        <v>2590</v>
      </c>
      <c r="F30" s="401">
        <v>1936.27</v>
      </c>
      <c r="G30" s="336">
        <v>173</v>
      </c>
      <c r="H30" s="401">
        <v>12.619820852741</v>
      </c>
      <c r="I30" s="347">
        <f t="shared" si="0"/>
        <v>362</v>
      </c>
      <c r="J30" s="400">
        <f t="shared" si="0"/>
        <v>205.55292580390801</v>
      </c>
      <c r="K30" s="8"/>
      <c r="M30" s="390"/>
      <c r="N30" s="390"/>
      <c r="O30" s="390"/>
      <c r="P30" s="494"/>
      <c r="S30" s="494"/>
    </row>
    <row r="31" spans="1:19">
      <c r="A31" s="391">
        <v>20</v>
      </c>
      <c r="B31" s="138" t="s">
        <v>811</v>
      </c>
      <c r="C31" s="297">
        <v>2302</v>
      </c>
      <c r="D31" s="400">
        <v>1838.6046052592035</v>
      </c>
      <c r="E31" s="336">
        <v>1908</v>
      </c>
      <c r="F31" s="401">
        <v>1655.0780513899299</v>
      </c>
      <c r="G31" s="336">
        <v>127</v>
      </c>
      <c r="H31" s="401">
        <v>38.436531709065001</v>
      </c>
      <c r="I31" s="347">
        <f t="shared" si="0"/>
        <v>267</v>
      </c>
      <c r="J31" s="400">
        <f t="shared" si="0"/>
        <v>145.09002216020858</v>
      </c>
      <c r="K31" s="8"/>
      <c r="M31" s="390"/>
      <c r="N31" s="390"/>
      <c r="O31" s="390"/>
      <c r="P31" s="494"/>
      <c r="S31" s="494"/>
    </row>
    <row r="32" spans="1:19">
      <c r="A32" s="391">
        <v>21</v>
      </c>
      <c r="B32" s="138" t="s">
        <v>812</v>
      </c>
      <c r="C32" s="297">
        <v>2293</v>
      </c>
      <c r="D32" s="400">
        <v>1509.692553869271</v>
      </c>
      <c r="E32" s="336">
        <v>1901</v>
      </c>
      <c r="F32" s="401">
        <v>1394.7759149511601</v>
      </c>
      <c r="G32" s="336">
        <v>127</v>
      </c>
      <c r="H32" s="401">
        <v>57.164399856682202</v>
      </c>
      <c r="I32" s="347">
        <f t="shared" si="0"/>
        <v>265</v>
      </c>
      <c r="J32" s="400">
        <f t="shared" si="0"/>
        <v>57.752239061428746</v>
      </c>
      <c r="K32" s="8"/>
      <c r="M32" s="390"/>
      <c r="N32" s="390"/>
      <c r="O32" s="390"/>
      <c r="P32" s="494"/>
      <c r="S32" s="494"/>
    </row>
    <row r="33" spans="1:19" ht="13.9" customHeight="1">
      <c r="A33" s="391">
        <v>22</v>
      </c>
      <c r="B33" s="138" t="s">
        <v>813</v>
      </c>
      <c r="C33" s="297">
        <v>2678</v>
      </c>
      <c r="D33" s="400">
        <v>1739.5181295266716</v>
      </c>
      <c r="E33" s="336">
        <v>2220</v>
      </c>
      <c r="F33" s="401">
        <v>1576.66067137491</v>
      </c>
      <c r="G33" s="336">
        <v>148</v>
      </c>
      <c r="H33" s="401">
        <v>21.67</v>
      </c>
      <c r="I33" s="347">
        <f t="shared" si="0"/>
        <v>310</v>
      </c>
      <c r="J33" s="400">
        <f t="shared" si="0"/>
        <v>141.18745815176163</v>
      </c>
      <c r="K33" s="8"/>
      <c r="M33" s="390"/>
      <c r="N33" s="390"/>
      <c r="O33" s="390"/>
      <c r="P33" s="494"/>
      <c r="S33" s="494"/>
    </row>
    <row r="34" spans="1:19" ht="13.15" customHeight="1">
      <c r="A34" s="391">
        <v>23</v>
      </c>
      <c r="B34" s="138" t="s">
        <v>814</v>
      </c>
      <c r="C34" s="297">
        <v>2100</v>
      </c>
      <c r="D34" s="400">
        <v>1417.94976018032</v>
      </c>
      <c r="E34" s="336">
        <v>1741</v>
      </c>
      <c r="F34" s="401">
        <v>1201.3106966190833</v>
      </c>
      <c r="G34" s="336">
        <v>116</v>
      </c>
      <c r="H34" s="401">
        <v>59.860093156574699</v>
      </c>
      <c r="I34" s="347">
        <f t="shared" si="0"/>
        <v>243</v>
      </c>
      <c r="J34" s="400">
        <f t="shared" si="0"/>
        <v>156.77897040466206</v>
      </c>
      <c r="K34" s="298"/>
      <c r="M34" s="390"/>
      <c r="N34" s="390"/>
      <c r="O34" s="390"/>
      <c r="P34" s="494"/>
      <c r="S34" s="494"/>
    </row>
    <row r="35" spans="1:19" ht="13.15" customHeight="1">
      <c r="A35" s="391">
        <v>24</v>
      </c>
      <c r="B35" s="138" t="s">
        <v>815</v>
      </c>
      <c r="C35" s="297">
        <v>2019</v>
      </c>
      <c r="D35" s="400">
        <v>1439.2808764838501</v>
      </c>
      <c r="E35" s="336">
        <v>1674</v>
      </c>
      <c r="F35" s="401">
        <v>1218.1922159278738</v>
      </c>
      <c r="G35" s="336">
        <v>112</v>
      </c>
      <c r="H35" s="401">
        <v>17.309999999999999</v>
      </c>
      <c r="I35" s="347">
        <f t="shared" si="0"/>
        <v>233</v>
      </c>
      <c r="J35" s="400">
        <f t="shared" si="0"/>
        <v>203.77866055597627</v>
      </c>
      <c r="K35" s="8"/>
      <c r="M35" s="390"/>
      <c r="N35" s="390"/>
      <c r="O35" s="390"/>
      <c r="P35" s="494"/>
      <c r="S35" s="494"/>
    </row>
    <row r="36" spans="1:19">
      <c r="A36" s="391">
        <v>25</v>
      </c>
      <c r="B36" s="138" t="s">
        <v>816</v>
      </c>
      <c r="C36" s="297">
        <v>1239</v>
      </c>
      <c r="D36" s="400">
        <v>932.37621262208859</v>
      </c>
      <c r="E36" s="336">
        <v>1027</v>
      </c>
      <c r="F36" s="401">
        <v>737.88576333583762</v>
      </c>
      <c r="G36" s="336">
        <v>69</v>
      </c>
      <c r="H36" s="401">
        <v>17.523611608742385</v>
      </c>
      <c r="I36" s="347">
        <f t="shared" si="0"/>
        <v>143</v>
      </c>
      <c r="J36" s="400">
        <f t="shared" si="0"/>
        <v>176.96683767750858</v>
      </c>
      <c r="K36" s="8"/>
      <c r="M36" s="390"/>
      <c r="N36" s="390"/>
      <c r="O36" s="390"/>
      <c r="P36" s="494"/>
      <c r="S36" s="494"/>
    </row>
    <row r="37" spans="1:19">
      <c r="A37" s="391">
        <v>26</v>
      </c>
      <c r="B37" s="138" t="s">
        <v>817</v>
      </c>
      <c r="C37" s="297">
        <v>1635</v>
      </c>
      <c r="D37" s="400">
        <v>1294.3170892561982</v>
      </c>
      <c r="E37" s="336">
        <v>1355</v>
      </c>
      <c r="F37" s="401">
        <v>1218.32</v>
      </c>
      <c r="G37" s="336">
        <v>91</v>
      </c>
      <c r="H37" s="401">
        <v>11.68240773916159</v>
      </c>
      <c r="I37" s="347">
        <f t="shared" si="0"/>
        <v>189</v>
      </c>
      <c r="J37" s="400">
        <f t="shared" si="0"/>
        <v>64.314681517036661</v>
      </c>
      <c r="K37" s="298"/>
      <c r="M37" s="390"/>
      <c r="N37" s="390"/>
      <c r="O37" s="390"/>
      <c r="P37" s="494"/>
      <c r="S37" s="494"/>
    </row>
    <row r="38" spans="1:19">
      <c r="A38" s="391">
        <v>27</v>
      </c>
      <c r="B38" s="138" t="s">
        <v>818</v>
      </c>
      <c r="C38" s="297">
        <v>1679</v>
      </c>
      <c r="D38" s="400">
        <v>1144.3111746055595</v>
      </c>
      <c r="E38" s="336">
        <v>1392</v>
      </c>
      <c r="F38" s="401">
        <v>905.611826145755</v>
      </c>
      <c r="G38" s="336">
        <v>93</v>
      </c>
      <c r="H38" s="401">
        <v>80.024493013256887</v>
      </c>
      <c r="I38" s="347">
        <f t="shared" si="0"/>
        <v>194</v>
      </c>
      <c r="J38" s="400">
        <f t="shared" si="0"/>
        <v>158.67485544654758</v>
      </c>
      <c r="K38" s="8"/>
      <c r="M38" s="390"/>
      <c r="N38" s="390"/>
      <c r="O38" s="390"/>
      <c r="P38" s="494"/>
      <c r="S38" s="494"/>
    </row>
    <row r="39" spans="1:19">
      <c r="A39" s="391">
        <v>28</v>
      </c>
      <c r="B39" s="138" t="s">
        <v>819</v>
      </c>
      <c r="C39" s="297">
        <v>1909</v>
      </c>
      <c r="D39" s="400">
        <v>1440.882501277235</v>
      </c>
      <c r="E39" s="336">
        <v>1582</v>
      </c>
      <c r="F39" s="401">
        <v>1267.3599999999999</v>
      </c>
      <c r="G39" s="336">
        <v>106</v>
      </c>
      <c r="H39" s="401">
        <v>19.32</v>
      </c>
      <c r="I39" s="347">
        <f t="shared" si="0"/>
        <v>221</v>
      </c>
      <c r="J39" s="400">
        <f t="shared" si="0"/>
        <v>154.20250127723506</v>
      </c>
      <c r="K39" s="8"/>
      <c r="M39" s="390"/>
      <c r="N39" s="390"/>
      <c r="O39" s="390"/>
      <c r="P39" s="494"/>
      <c r="S39" s="494"/>
    </row>
    <row r="40" spans="1:19">
      <c r="A40" s="391">
        <v>29</v>
      </c>
      <c r="B40" s="138" t="s">
        <v>820</v>
      </c>
      <c r="C40" s="297">
        <v>1857</v>
      </c>
      <c r="D40" s="400">
        <v>1293.8662417731</v>
      </c>
      <c r="E40" s="336">
        <v>1539</v>
      </c>
      <c r="F40" s="401">
        <v>1182.2509167543199</v>
      </c>
      <c r="G40" s="336">
        <v>103</v>
      </c>
      <c r="H40" s="401">
        <v>28.7618058043711</v>
      </c>
      <c r="I40" s="347">
        <f t="shared" si="0"/>
        <v>215</v>
      </c>
      <c r="J40" s="400">
        <f t="shared" si="0"/>
        <v>82.853519214409033</v>
      </c>
      <c r="K40" s="8"/>
      <c r="M40" s="390"/>
      <c r="N40" s="390"/>
      <c r="O40" s="390"/>
      <c r="P40" s="494"/>
      <c r="S40" s="494"/>
    </row>
    <row r="41" spans="1:19">
      <c r="A41" s="391">
        <v>30</v>
      </c>
      <c r="B41" s="138" t="s">
        <v>821</v>
      </c>
      <c r="C41" s="297">
        <v>1089</v>
      </c>
      <c r="D41" s="400">
        <v>662.64080646130719</v>
      </c>
      <c r="E41" s="336">
        <v>903</v>
      </c>
      <c r="F41" s="401">
        <v>524.41622885048832</v>
      </c>
      <c r="G41" s="336">
        <v>60</v>
      </c>
      <c r="H41" s="401">
        <v>32.126621282694373</v>
      </c>
      <c r="I41" s="347">
        <f t="shared" si="0"/>
        <v>126</v>
      </c>
      <c r="J41" s="400">
        <f t="shared" si="0"/>
        <v>106.0979563281245</v>
      </c>
      <c r="K41" s="8"/>
      <c r="M41" s="390"/>
      <c r="N41" s="390"/>
      <c r="O41" s="390"/>
      <c r="P41" s="494"/>
      <c r="S41" s="494"/>
    </row>
    <row r="42" spans="1:19">
      <c r="A42" s="330">
        <v>31</v>
      </c>
      <c r="B42" s="330" t="s">
        <v>822</v>
      </c>
      <c r="C42" s="297">
        <v>478</v>
      </c>
      <c r="D42" s="400">
        <v>350.93126821938392</v>
      </c>
      <c r="E42" s="336">
        <v>396</v>
      </c>
      <c r="F42" s="401">
        <v>277.72822088655141</v>
      </c>
      <c r="G42" s="336">
        <v>26</v>
      </c>
      <c r="H42" s="401">
        <v>12.266528126119669</v>
      </c>
      <c r="I42" s="347">
        <f t="shared" si="0"/>
        <v>56</v>
      </c>
      <c r="J42" s="400">
        <f t="shared" si="0"/>
        <v>60.936519206712845</v>
      </c>
      <c r="K42" s="8"/>
      <c r="M42" s="390"/>
      <c r="N42" s="390"/>
      <c r="O42" s="390"/>
      <c r="P42" s="494"/>
      <c r="S42" s="494"/>
    </row>
    <row r="43" spans="1:19">
      <c r="A43" s="330">
        <v>32</v>
      </c>
      <c r="B43" s="330" t="s">
        <v>823</v>
      </c>
      <c r="C43" s="297">
        <v>735</v>
      </c>
      <c r="D43" s="400">
        <v>643.59941547708502</v>
      </c>
      <c r="E43" s="336">
        <v>609</v>
      </c>
      <c r="F43" s="401">
        <v>430.20645980465815</v>
      </c>
      <c r="G43" s="336">
        <v>41</v>
      </c>
      <c r="H43" s="402">
        <v>30.958380508778216</v>
      </c>
      <c r="I43" s="347">
        <f t="shared" si="0"/>
        <v>85</v>
      </c>
      <c r="J43" s="400">
        <f t="shared" si="0"/>
        <v>182.43457516364865</v>
      </c>
      <c r="K43" s="8"/>
      <c r="M43" s="390"/>
      <c r="N43" s="390"/>
      <c r="O43" s="390"/>
      <c r="P43" s="494"/>
      <c r="S43" s="494"/>
    </row>
    <row r="44" spans="1:19">
      <c r="A44" s="330">
        <v>33</v>
      </c>
      <c r="B44" s="330" t="s">
        <v>824</v>
      </c>
      <c r="C44" s="297">
        <v>2085</v>
      </c>
      <c r="D44" s="400">
        <v>1247.5262534936137</v>
      </c>
      <c r="E44" s="336">
        <v>1728</v>
      </c>
      <c r="F44" s="401">
        <v>987.29659699474075</v>
      </c>
      <c r="G44" s="336">
        <v>115</v>
      </c>
      <c r="H44" s="401">
        <v>23.98</v>
      </c>
      <c r="I44" s="347">
        <f t="shared" si="0"/>
        <v>242</v>
      </c>
      <c r="J44" s="400">
        <f t="shared" si="0"/>
        <v>236.24965649887295</v>
      </c>
      <c r="K44" s="8"/>
      <c r="M44" s="390"/>
      <c r="N44" s="390"/>
      <c r="O44" s="390"/>
      <c r="P44" s="494"/>
      <c r="S44" s="494"/>
    </row>
    <row r="45" spans="1:19">
      <c r="A45" s="330">
        <v>34</v>
      </c>
      <c r="B45" s="330" t="s">
        <v>825</v>
      </c>
      <c r="C45" s="297">
        <v>994</v>
      </c>
      <c r="D45" s="400">
        <v>736.26756273478588</v>
      </c>
      <c r="E45" s="336">
        <v>824</v>
      </c>
      <c r="F45" s="401">
        <v>582.68469872276478</v>
      </c>
      <c r="G45" s="336">
        <v>55</v>
      </c>
      <c r="H45" s="401">
        <v>28.12</v>
      </c>
      <c r="I45" s="347">
        <f t="shared" si="0"/>
        <v>115</v>
      </c>
      <c r="J45" s="400">
        <f t="shared" si="0"/>
        <v>125.4628640120211</v>
      </c>
      <c r="K45" s="8"/>
      <c r="M45" s="390"/>
      <c r="N45" s="390"/>
      <c r="O45" s="390"/>
      <c r="P45" s="494"/>
      <c r="S45" s="494"/>
    </row>
    <row r="46" spans="1:19">
      <c r="A46" s="330">
        <v>35</v>
      </c>
      <c r="B46" s="330" t="s">
        <v>826</v>
      </c>
      <c r="C46" s="297">
        <v>1480</v>
      </c>
      <c r="D46" s="400">
        <v>944.76202208865504</v>
      </c>
      <c r="E46" s="336">
        <v>1227</v>
      </c>
      <c r="F46" s="401">
        <v>747.68793583771594</v>
      </c>
      <c r="G46" s="336">
        <v>82</v>
      </c>
      <c r="H46" s="401">
        <v>15.3004657828735</v>
      </c>
      <c r="I46" s="347">
        <f t="shared" si="0"/>
        <v>171</v>
      </c>
      <c r="J46" s="400">
        <f t="shared" si="0"/>
        <v>181.77362046806562</v>
      </c>
      <c r="K46" s="8"/>
      <c r="M46" s="390"/>
      <c r="N46" s="390"/>
      <c r="O46" s="390"/>
      <c r="P46" s="494"/>
      <c r="S46" s="494"/>
    </row>
    <row r="47" spans="1:19">
      <c r="A47" s="330">
        <v>36</v>
      </c>
      <c r="B47" s="330" t="s">
        <v>827</v>
      </c>
      <c r="C47" s="297">
        <v>1277</v>
      </c>
      <c r="D47" s="400">
        <v>670.20991224643114</v>
      </c>
      <c r="E47" s="336">
        <v>1059</v>
      </c>
      <c r="F47" s="401">
        <v>530.40644537941398</v>
      </c>
      <c r="G47" s="336">
        <v>71</v>
      </c>
      <c r="H47" s="401">
        <v>32.126621282694373</v>
      </c>
      <c r="I47" s="347">
        <f t="shared" si="0"/>
        <v>147</v>
      </c>
      <c r="J47" s="400">
        <f t="shared" si="0"/>
        <v>107.67684558432279</v>
      </c>
      <c r="K47" s="8"/>
      <c r="M47" s="390"/>
      <c r="N47" s="390"/>
      <c r="O47" s="390"/>
      <c r="P47" s="494"/>
      <c r="S47" s="494"/>
    </row>
    <row r="48" spans="1:19">
      <c r="A48" s="330">
        <v>37</v>
      </c>
      <c r="B48" s="330" t="s">
        <v>828</v>
      </c>
      <c r="C48" s="297">
        <v>1374</v>
      </c>
      <c r="D48" s="400">
        <v>1024.5816830954168</v>
      </c>
      <c r="E48" s="336">
        <v>1139</v>
      </c>
      <c r="F48" s="401">
        <v>810.85749196093161</v>
      </c>
      <c r="G48" s="336">
        <v>76</v>
      </c>
      <c r="H48" s="402">
        <v>35.631343604442854</v>
      </c>
      <c r="I48" s="347">
        <f t="shared" si="0"/>
        <v>159</v>
      </c>
      <c r="J48" s="400">
        <f t="shared" si="0"/>
        <v>178.09284753004232</v>
      </c>
      <c r="K48" s="8"/>
      <c r="M48" s="390"/>
      <c r="N48" s="390"/>
      <c r="O48" s="390"/>
      <c r="P48" s="494"/>
      <c r="S48" s="494"/>
    </row>
    <row r="49" spans="1:19">
      <c r="A49" s="330">
        <v>38</v>
      </c>
      <c r="B49" s="330" t="s">
        <v>829</v>
      </c>
      <c r="C49" s="297">
        <v>1322</v>
      </c>
      <c r="D49" s="400">
        <v>666.76940961682931</v>
      </c>
      <c r="E49" s="336">
        <v>1096</v>
      </c>
      <c r="F49" s="401">
        <v>527.68361968444776</v>
      </c>
      <c r="G49" s="336">
        <v>73</v>
      </c>
      <c r="H49" s="401">
        <v>99.930046578287303</v>
      </c>
      <c r="I49" s="347">
        <f t="shared" si="0"/>
        <v>153</v>
      </c>
      <c r="J49" s="400">
        <f t="shared" si="0"/>
        <v>39.155743354094241</v>
      </c>
      <c r="K49" s="8"/>
      <c r="M49" s="390"/>
      <c r="N49" s="390"/>
      <c r="O49" s="390"/>
      <c r="P49" s="494"/>
      <c r="S49" s="494"/>
    </row>
    <row r="50" spans="1:19">
      <c r="A50" s="639" t="s">
        <v>14</v>
      </c>
      <c r="B50" s="639"/>
      <c r="C50" s="297">
        <f t="shared" ref="C50:H50" si="1">SUM(C12:C49)</f>
        <v>66550</v>
      </c>
      <c r="D50" s="371">
        <f t="shared" si="1"/>
        <v>45193.089999999982</v>
      </c>
      <c r="E50" s="336">
        <f t="shared" si="1"/>
        <v>55161</v>
      </c>
      <c r="F50" s="401">
        <f t="shared" si="1"/>
        <v>37637.731345604807</v>
      </c>
      <c r="G50" s="336">
        <f>SUM(G12:G49)</f>
        <v>3686</v>
      </c>
      <c r="H50" s="401">
        <f t="shared" si="1"/>
        <v>1472.4199856682187</v>
      </c>
      <c r="I50" s="347">
        <f>SUM(I12:I49)</f>
        <v>7703</v>
      </c>
      <c r="J50" s="400">
        <f t="shared" ref="J50" si="2">D50-F50-H50</f>
        <v>6082.9386687269562</v>
      </c>
      <c r="K50" s="298"/>
      <c r="M50" s="390"/>
      <c r="N50" s="390"/>
      <c r="O50" s="390"/>
      <c r="P50" s="494"/>
      <c r="S50" s="494"/>
    </row>
    <row r="51" spans="1:19">
      <c r="A51" s="403"/>
      <c r="B51" s="403"/>
      <c r="C51" s="403"/>
      <c r="D51" s="404"/>
      <c r="E51" s="404"/>
      <c r="F51" s="299"/>
      <c r="G51" s="404"/>
      <c r="H51" s="404"/>
      <c r="I51" s="404"/>
      <c r="J51" s="405"/>
      <c r="K51" s="11"/>
    </row>
    <row r="52" spans="1:19">
      <c r="A52" s="404"/>
      <c r="B52" s="404"/>
      <c r="C52" s="404"/>
      <c r="D52" s="404"/>
      <c r="E52" s="404"/>
      <c r="F52" s="632"/>
      <c r="G52" s="404"/>
      <c r="H52" s="404"/>
      <c r="I52" s="404"/>
      <c r="J52" s="405"/>
      <c r="K52" s="11"/>
    </row>
    <row r="53" spans="1:19">
      <c r="C53" s="406"/>
      <c r="E53" s="11"/>
      <c r="F53" s="11"/>
      <c r="G53" s="11"/>
      <c r="H53" s="11"/>
      <c r="I53" s="11"/>
      <c r="J53" s="11"/>
      <c r="K53" s="11"/>
    </row>
    <row r="54" spans="1:19" ht="12.75" customHeight="1">
      <c r="I54" s="641" t="s">
        <v>1027</v>
      </c>
      <c r="J54" s="641"/>
      <c r="K54" s="641"/>
    </row>
    <row r="55" spans="1:19" ht="12.75" customHeight="1">
      <c r="F55" s="390"/>
      <c r="G55" s="390"/>
      <c r="I55" s="641"/>
      <c r="J55" s="641"/>
      <c r="K55" s="641"/>
    </row>
    <row r="56" spans="1:19" ht="12.75" customHeight="1">
      <c r="I56" s="641"/>
      <c r="J56" s="641"/>
      <c r="K56" s="641"/>
    </row>
    <row r="57" spans="1:19" ht="12.75" customHeight="1">
      <c r="D57" s="390"/>
      <c r="E57" s="390"/>
      <c r="F57" s="390"/>
      <c r="I57" s="641"/>
      <c r="J57" s="641"/>
      <c r="K57" s="641"/>
    </row>
  </sheetData>
  <mergeCells count="18">
    <mergeCell ref="E7:H7"/>
    <mergeCell ref="E9:F9"/>
    <mergeCell ref="C9:D9"/>
    <mergeCell ref="B9:B10"/>
    <mergeCell ref="A50:B50"/>
    <mergeCell ref="I54:K57"/>
    <mergeCell ref="I1:J1"/>
    <mergeCell ref="G9:H9"/>
    <mergeCell ref="A7:B7"/>
    <mergeCell ref="A9:A10"/>
    <mergeCell ref="D1:E1"/>
    <mergeCell ref="A5:K5"/>
    <mergeCell ref="A3:J3"/>
    <mergeCell ref="I9:J9"/>
    <mergeCell ref="I7:K7"/>
    <mergeCell ref="A2:J2"/>
    <mergeCell ref="K9:K10"/>
    <mergeCell ref="C8:J8"/>
  </mergeCells>
  <phoneticPr fontId="0" type="noConversion"/>
  <printOptions horizontalCentered="1"/>
  <pageMargins left="0.70866141732283472" right="0.70866141732283472" top="0.23622047244094491" bottom="0" header="0.31496062992125984" footer="0.15"/>
  <pageSetup paperSize="9" scale="72" orientation="landscape" r:id="rId1"/>
</worksheet>
</file>

<file path=xl/worksheets/sheet37.xml><?xml version="1.0" encoding="utf-8"?>
<worksheet xmlns="http://schemas.openxmlformats.org/spreadsheetml/2006/main" xmlns:r="http://schemas.openxmlformats.org/officeDocument/2006/relationships">
  <sheetPr>
    <pageSetUpPr fitToPage="1"/>
  </sheetPr>
  <dimension ref="A1:S58"/>
  <sheetViews>
    <sheetView topLeftCell="A31" zoomScaleSheetLayoutView="90" workbookViewId="0">
      <selection activeCell="I55" sqref="I55:K58"/>
    </sheetView>
  </sheetViews>
  <sheetFormatPr defaultRowHeight="12.75"/>
  <cols>
    <col min="1" max="1" width="6.28515625" customWidth="1"/>
    <col min="2" max="2" width="19" customWidth="1"/>
    <col min="3" max="3" width="16" customWidth="1"/>
    <col min="4" max="4" width="14.42578125" customWidth="1"/>
    <col min="5" max="5" width="9.85546875" customWidth="1"/>
    <col min="6" max="6" width="10.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c r="D1" s="671"/>
      <c r="E1" s="671"/>
      <c r="H1" s="35"/>
      <c r="J1" s="726" t="s">
        <v>63</v>
      </c>
      <c r="K1" s="726"/>
    </row>
    <row r="2" spans="1:19" ht="15">
      <c r="A2" s="732" t="s">
        <v>0</v>
      </c>
      <c r="B2" s="732"/>
      <c r="C2" s="732"/>
      <c r="D2" s="732"/>
      <c r="E2" s="732"/>
      <c r="F2" s="732"/>
      <c r="G2" s="732"/>
      <c r="H2" s="732"/>
      <c r="I2" s="732"/>
      <c r="J2" s="732"/>
    </row>
    <row r="3" spans="1:19" ht="18">
      <c r="A3" s="762" t="s">
        <v>652</v>
      </c>
      <c r="B3" s="762"/>
      <c r="C3" s="762"/>
      <c r="D3" s="762"/>
      <c r="E3" s="762"/>
      <c r="F3" s="762"/>
      <c r="G3" s="762"/>
      <c r="H3" s="762"/>
      <c r="I3" s="762"/>
      <c r="J3" s="762"/>
    </row>
    <row r="4" spans="1:19" ht="10.5" customHeight="1"/>
    <row r="5" spans="1:19" s="309" customFormat="1" ht="15.75" customHeight="1">
      <c r="A5" s="847" t="s">
        <v>449</v>
      </c>
      <c r="B5" s="847"/>
      <c r="C5" s="847"/>
      <c r="D5" s="847"/>
      <c r="E5" s="847"/>
      <c r="F5" s="847"/>
      <c r="G5" s="847"/>
      <c r="H5" s="847"/>
      <c r="I5" s="847"/>
      <c r="J5" s="847"/>
      <c r="K5" s="847"/>
      <c r="L5" s="847"/>
    </row>
    <row r="6" spans="1:19" s="309" customFormat="1" ht="15.75" customHeight="1">
      <c r="A6" s="308"/>
      <c r="B6" s="308"/>
      <c r="C6" s="308"/>
      <c r="D6" s="308"/>
      <c r="E6" s="308"/>
      <c r="F6" s="308"/>
      <c r="G6" s="308"/>
      <c r="H6" s="308"/>
      <c r="I6" s="308"/>
      <c r="J6" s="308"/>
    </row>
    <row r="7" spans="1:19" s="309" customFormat="1">
      <c r="A7" s="670" t="s">
        <v>831</v>
      </c>
      <c r="B7" s="670"/>
      <c r="I7" s="776" t="s">
        <v>1015</v>
      </c>
      <c r="J7" s="776"/>
      <c r="K7" s="776"/>
    </row>
    <row r="8" spans="1:19" s="12" customFormat="1" ht="15.75" hidden="1">
      <c r="C8" s="732" t="s">
        <v>11</v>
      </c>
      <c r="D8" s="732"/>
      <c r="E8" s="732"/>
      <c r="F8" s="732"/>
      <c r="G8" s="732"/>
      <c r="H8" s="732"/>
      <c r="I8" s="732"/>
      <c r="J8" s="732"/>
    </row>
    <row r="9" spans="1:19" ht="53.25" customHeight="1">
      <c r="A9" s="733" t="s">
        <v>18</v>
      </c>
      <c r="B9" s="733" t="s">
        <v>31</v>
      </c>
      <c r="C9" s="644" t="s">
        <v>678</v>
      </c>
      <c r="D9" s="646"/>
      <c r="E9" s="644" t="s">
        <v>489</v>
      </c>
      <c r="F9" s="646"/>
      <c r="G9" s="644" t="s">
        <v>33</v>
      </c>
      <c r="H9" s="646"/>
      <c r="I9" s="658" t="s">
        <v>98</v>
      </c>
      <c r="J9" s="658"/>
      <c r="K9" s="729" t="s">
        <v>244</v>
      </c>
      <c r="R9" s="8"/>
      <c r="S9" s="11"/>
    </row>
    <row r="10" spans="1:19" s="13" customFormat="1" ht="46.5" customHeight="1">
      <c r="A10" s="734"/>
      <c r="B10" s="734"/>
      <c r="C10" s="300" t="s">
        <v>34</v>
      </c>
      <c r="D10" s="300" t="s">
        <v>97</v>
      </c>
      <c r="E10" s="300" t="s">
        <v>34</v>
      </c>
      <c r="F10" s="300" t="s">
        <v>97</v>
      </c>
      <c r="G10" s="300" t="s">
        <v>34</v>
      </c>
      <c r="H10" s="300" t="s">
        <v>97</v>
      </c>
      <c r="I10" s="300" t="s">
        <v>132</v>
      </c>
      <c r="J10" s="300" t="s">
        <v>133</v>
      </c>
      <c r="K10" s="730"/>
    </row>
    <row r="11" spans="1:19">
      <c r="A11" s="7">
        <v>1</v>
      </c>
      <c r="B11" s="7">
        <v>2</v>
      </c>
      <c r="C11" s="7">
        <v>3</v>
      </c>
      <c r="D11" s="7">
        <v>4</v>
      </c>
      <c r="E11" s="7">
        <v>5</v>
      </c>
      <c r="F11" s="7">
        <v>6</v>
      </c>
      <c r="G11" s="7">
        <v>7</v>
      </c>
      <c r="H11" s="7">
        <v>8</v>
      </c>
      <c r="I11" s="7">
        <v>9</v>
      </c>
      <c r="J11" s="7">
        <v>10</v>
      </c>
      <c r="K11" s="7">
        <v>11</v>
      </c>
    </row>
    <row r="12" spans="1:19">
      <c r="A12" s="391">
        <v>1</v>
      </c>
      <c r="B12" s="138" t="s">
        <v>792</v>
      </c>
      <c r="C12" s="407">
        <v>3410</v>
      </c>
      <c r="D12" s="407">
        <v>170.5</v>
      </c>
      <c r="E12" s="407">
        <v>3410</v>
      </c>
      <c r="F12" s="407">
        <v>170.5</v>
      </c>
      <c r="G12" s="379">
        <v>0</v>
      </c>
      <c r="H12" s="380">
        <v>0</v>
      </c>
      <c r="I12" s="381">
        <f>C12-E12-G12</f>
        <v>0</v>
      </c>
      <c r="J12" s="381">
        <f>D12-F12-H12</f>
        <v>0</v>
      </c>
      <c r="K12" s="7"/>
    </row>
    <row r="13" spans="1:19">
      <c r="A13" s="391">
        <v>2</v>
      </c>
      <c r="B13" s="138" t="s">
        <v>793</v>
      </c>
      <c r="C13" s="407">
        <v>2208</v>
      </c>
      <c r="D13" s="407">
        <v>110.4</v>
      </c>
      <c r="E13" s="407">
        <v>2208</v>
      </c>
      <c r="F13" s="407">
        <v>110.4</v>
      </c>
      <c r="G13" s="379">
        <v>0</v>
      </c>
      <c r="H13" s="380">
        <v>0</v>
      </c>
      <c r="I13" s="381">
        <f t="shared" ref="I13:J50" si="0">C13-E13-G13</f>
        <v>0</v>
      </c>
      <c r="J13" s="381">
        <f t="shared" si="0"/>
        <v>0</v>
      </c>
      <c r="K13" s="7"/>
    </row>
    <row r="14" spans="1:19">
      <c r="A14" s="391">
        <v>3</v>
      </c>
      <c r="B14" s="138" t="s">
        <v>794</v>
      </c>
      <c r="C14" s="407">
        <v>1980</v>
      </c>
      <c r="D14" s="407">
        <v>99</v>
      </c>
      <c r="E14" s="407">
        <v>1980</v>
      </c>
      <c r="F14" s="407">
        <v>99</v>
      </c>
      <c r="G14" s="379">
        <v>0</v>
      </c>
      <c r="H14" s="380">
        <v>0</v>
      </c>
      <c r="I14" s="381">
        <f t="shared" si="0"/>
        <v>0</v>
      </c>
      <c r="J14" s="381">
        <f t="shared" si="0"/>
        <v>0</v>
      </c>
      <c r="K14" s="7"/>
    </row>
    <row r="15" spans="1:19">
      <c r="A15" s="391">
        <v>4</v>
      </c>
      <c r="B15" s="138" t="s">
        <v>795</v>
      </c>
      <c r="C15" s="407">
        <v>1208</v>
      </c>
      <c r="D15" s="407">
        <v>60.4</v>
      </c>
      <c r="E15" s="407">
        <v>1208</v>
      </c>
      <c r="F15" s="407">
        <v>60.4</v>
      </c>
      <c r="G15" s="379">
        <v>0</v>
      </c>
      <c r="H15" s="380">
        <v>0</v>
      </c>
      <c r="I15" s="381">
        <f t="shared" si="0"/>
        <v>0</v>
      </c>
      <c r="J15" s="381">
        <f t="shared" si="0"/>
        <v>0</v>
      </c>
      <c r="K15" s="7"/>
    </row>
    <row r="16" spans="1:19">
      <c r="A16" s="391">
        <v>5</v>
      </c>
      <c r="B16" s="138" t="s">
        <v>796</v>
      </c>
      <c r="C16" s="407">
        <v>2155</v>
      </c>
      <c r="D16" s="407">
        <v>107.75</v>
      </c>
      <c r="E16" s="407">
        <v>2155</v>
      </c>
      <c r="F16" s="407">
        <v>107.75</v>
      </c>
      <c r="G16" s="379">
        <v>0</v>
      </c>
      <c r="H16" s="380">
        <v>0</v>
      </c>
      <c r="I16" s="381">
        <f t="shared" si="0"/>
        <v>0</v>
      </c>
      <c r="J16" s="381">
        <f t="shared" si="0"/>
        <v>0</v>
      </c>
      <c r="K16" s="7"/>
    </row>
    <row r="17" spans="1:11">
      <c r="A17" s="391">
        <v>6</v>
      </c>
      <c r="B17" s="138" t="s">
        <v>797</v>
      </c>
      <c r="C17" s="407">
        <v>1254</v>
      </c>
      <c r="D17" s="407">
        <v>62.7</v>
      </c>
      <c r="E17" s="407">
        <v>1254</v>
      </c>
      <c r="F17" s="407">
        <v>62.7</v>
      </c>
      <c r="G17" s="379">
        <v>0</v>
      </c>
      <c r="H17" s="380">
        <v>0</v>
      </c>
      <c r="I17" s="381">
        <f t="shared" si="0"/>
        <v>0</v>
      </c>
      <c r="J17" s="381">
        <f t="shared" si="0"/>
        <v>0</v>
      </c>
      <c r="K17" s="7"/>
    </row>
    <row r="18" spans="1:11">
      <c r="A18" s="391">
        <v>7</v>
      </c>
      <c r="B18" s="138" t="s">
        <v>798</v>
      </c>
      <c r="C18" s="407">
        <v>3254</v>
      </c>
      <c r="D18" s="407">
        <v>162.69999999999999</v>
      </c>
      <c r="E18" s="407">
        <v>3254</v>
      </c>
      <c r="F18" s="407">
        <v>162.69999999999999</v>
      </c>
      <c r="G18" s="379">
        <v>0</v>
      </c>
      <c r="H18" s="380">
        <v>0</v>
      </c>
      <c r="I18" s="381">
        <f t="shared" si="0"/>
        <v>0</v>
      </c>
      <c r="J18" s="381">
        <f t="shared" si="0"/>
        <v>0</v>
      </c>
      <c r="K18" s="7"/>
    </row>
    <row r="19" spans="1:11">
      <c r="A19" s="391">
        <v>8</v>
      </c>
      <c r="B19" s="138" t="s">
        <v>799</v>
      </c>
      <c r="C19" s="407">
        <v>906</v>
      </c>
      <c r="D19" s="407">
        <v>45.3</v>
      </c>
      <c r="E19" s="407">
        <v>906</v>
      </c>
      <c r="F19" s="407">
        <v>45.3</v>
      </c>
      <c r="G19" s="379">
        <v>0</v>
      </c>
      <c r="H19" s="380">
        <v>0</v>
      </c>
      <c r="I19" s="381">
        <f t="shared" si="0"/>
        <v>0</v>
      </c>
      <c r="J19" s="381">
        <f t="shared" si="0"/>
        <v>0</v>
      </c>
      <c r="K19" s="7"/>
    </row>
    <row r="20" spans="1:11">
      <c r="A20" s="391">
        <v>9</v>
      </c>
      <c r="B20" s="138" t="s">
        <v>800</v>
      </c>
      <c r="C20" s="407">
        <v>528</v>
      </c>
      <c r="D20" s="407">
        <v>26.4</v>
      </c>
      <c r="E20" s="407">
        <v>528</v>
      </c>
      <c r="F20" s="407">
        <v>26.4</v>
      </c>
      <c r="G20" s="379">
        <v>0</v>
      </c>
      <c r="H20" s="380">
        <v>0</v>
      </c>
      <c r="I20" s="381">
        <f t="shared" si="0"/>
        <v>0</v>
      </c>
      <c r="J20" s="381">
        <f t="shared" si="0"/>
        <v>0</v>
      </c>
      <c r="K20" s="7"/>
    </row>
    <row r="21" spans="1:11">
      <c r="A21" s="391">
        <v>10</v>
      </c>
      <c r="B21" s="138" t="s">
        <v>801</v>
      </c>
      <c r="C21" s="407">
        <v>1691</v>
      </c>
      <c r="D21" s="407">
        <v>84.55</v>
      </c>
      <c r="E21" s="407">
        <v>1691</v>
      </c>
      <c r="F21" s="407">
        <v>84.55</v>
      </c>
      <c r="G21" s="379">
        <v>0</v>
      </c>
      <c r="H21" s="380">
        <v>0</v>
      </c>
      <c r="I21" s="381">
        <f t="shared" si="0"/>
        <v>0</v>
      </c>
      <c r="J21" s="381">
        <f t="shared" si="0"/>
        <v>0</v>
      </c>
      <c r="K21" s="7"/>
    </row>
    <row r="22" spans="1:11">
      <c r="A22" s="391">
        <v>11</v>
      </c>
      <c r="B22" s="138" t="s">
        <v>802</v>
      </c>
      <c r="C22" s="407">
        <v>1958</v>
      </c>
      <c r="D22" s="407">
        <v>97.9</v>
      </c>
      <c r="E22" s="407">
        <v>1958</v>
      </c>
      <c r="F22" s="407">
        <v>97.9</v>
      </c>
      <c r="G22" s="379">
        <v>0</v>
      </c>
      <c r="H22" s="380">
        <v>0</v>
      </c>
      <c r="I22" s="381">
        <f t="shared" si="0"/>
        <v>0</v>
      </c>
      <c r="J22" s="381">
        <f t="shared" si="0"/>
        <v>0</v>
      </c>
      <c r="K22" s="7"/>
    </row>
    <row r="23" spans="1:11">
      <c r="A23" s="391">
        <v>12</v>
      </c>
      <c r="B23" s="138" t="s">
        <v>803</v>
      </c>
      <c r="C23" s="407">
        <v>2530</v>
      </c>
      <c r="D23" s="407">
        <v>126.5</v>
      </c>
      <c r="E23" s="407">
        <v>2530</v>
      </c>
      <c r="F23" s="407">
        <v>126.5</v>
      </c>
      <c r="G23" s="379">
        <v>0</v>
      </c>
      <c r="H23" s="380">
        <v>0</v>
      </c>
      <c r="I23" s="381">
        <f t="shared" si="0"/>
        <v>0</v>
      </c>
      <c r="J23" s="381">
        <f t="shared" si="0"/>
        <v>0</v>
      </c>
      <c r="K23" s="7"/>
    </row>
    <row r="24" spans="1:11">
      <c r="A24" s="391">
        <v>13</v>
      </c>
      <c r="B24" s="138" t="s">
        <v>804</v>
      </c>
      <c r="C24" s="407">
        <v>2166</v>
      </c>
      <c r="D24" s="407">
        <v>108.3</v>
      </c>
      <c r="E24" s="407">
        <v>2166</v>
      </c>
      <c r="F24" s="407">
        <v>108.3</v>
      </c>
      <c r="G24" s="379">
        <v>0</v>
      </c>
      <c r="H24" s="380">
        <v>0</v>
      </c>
      <c r="I24" s="381">
        <f t="shared" si="0"/>
        <v>0</v>
      </c>
      <c r="J24" s="381">
        <f t="shared" si="0"/>
        <v>0</v>
      </c>
      <c r="K24" s="7"/>
    </row>
    <row r="25" spans="1:11">
      <c r="A25" s="391">
        <v>14</v>
      </c>
      <c r="B25" s="138" t="s">
        <v>805</v>
      </c>
      <c r="C25" s="407">
        <v>1790</v>
      </c>
      <c r="D25" s="407">
        <v>89.5</v>
      </c>
      <c r="E25" s="407">
        <v>1790</v>
      </c>
      <c r="F25" s="407">
        <v>89.5</v>
      </c>
      <c r="G25" s="379">
        <v>0</v>
      </c>
      <c r="H25" s="380">
        <v>0</v>
      </c>
      <c r="I25" s="381">
        <f t="shared" si="0"/>
        <v>0</v>
      </c>
      <c r="J25" s="381">
        <f t="shared" si="0"/>
        <v>0</v>
      </c>
      <c r="K25" s="7"/>
    </row>
    <row r="26" spans="1:11">
      <c r="A26" s="391">
        <v>15</v>
      </c>
      <c r="B26" s="138" t="s">
        <v>806</v>
      </c>
      <c r="C26" s="407">
        <v>3154</v>
      </c>
      <c r="D26" s="407">
        <v>157.69999999999999</v>
      </c>
      <c r="E26" s="407">
        <v>3154</v>
      </c>
      <c r="F26" s="407">
        <v>157.69999999999999</v>
      </c>
      <c r="G26" s="379">
        <v>0</v>
      </c>
      <c r="H26" s="380">
        <v>0</v>
      </c>
      <c r="I26" s="381">
        <f t="shared" si="0"/>
        <v>0</v>
      </c>
      <c r="J26" s="381">
        <f t="shared" si="0"/>
        <v>0</v>
      </c>
      <c r="K26" s="7"/>
    </row>
    <row r="27" spans="1:11">
      <c r="A27" s="391">
        <v>16</v>
      </c>
      <c r="B27" s="138" t="s">
        <v>807</v>
      </c>
      <c r="C27" s="407">
        <v>2150</v>
      </c>
      <c r="D27" s="407">
        <v>107.5</v>
      </c>
      <c r="E27" s="407">
        <v>2150</v>
      </c>
      <c r="F27" s="407">
        <v>107.5</v>
      </c>
      <c r="G27" s="379">
        <v>0</v>
      </c>
      <c r="H27" s="380">
        <v>0</v>
      </c>
      <c r="I27" s="381">
        <f t="shared" si="0"/>
        <v>0</v>
      </c>
      <c r="J27" s="381">
        <f t="shared" si="0"/>
        <v>0</v>
      </c>
      <c r="K27" s="7"/>
    </row>
    <row r="28" spans="1:11">
      <c r="A28" s="391">
        <v>17</v>
      </c>
      <c r="B28" s="138" t="s">
        <v>808</v>
      </c>
      <c r="C28" s="407">
        <v>429</v>
      </c>
      <c r="D28" s="407">
        <v>21.45</v>
      </c>
      <c r="E28" s="407">
        <v>429</v>
      </c>
      <c r="F28" s="407">
        <v>21.45</v>
      </c>
      <c r="G28" s="379">
        <v>0</v>
      </c>
      <c r="H28" s="380">
        <v>0</v>
      </c>
      <c r="I28" s="381">
        <f t="shared" si="0"/>
        <v>0</v>
      </c>
      <c r="J28" s="381">
        <f t="shared" si="0"/>
        <v>0</v>
      </c>
      <c r="K28" s="7"/>
    </row>
    <row r="29" spans="1:11">
      <c r="A29" s="391">
        <v>18</v>
      </c>
      <c r="B29" s="138" t="s">
        <v>809</v>
      </c>
      <c r="C29" s="407">
        <v>2078</v>
      </c>
      <c r="D29" s="407">
        <v>103.9</v>
      </c>
      <c r="E29" s="407">
        <v>2078</v>
      </c>
      <c r="F29" s="407">
        <v>103.9</v>
      </c>
      <c r="G29" s="379">
        <v>0</v>
      </c>
      <c r="H29" s="380">
        <v>0</v>
      </c>
      <c r="I29" s="381">
        <f t="shared" si="0"/>
        <v>0</v>
      </c>
      <c r="J29" s="381">
        <f t="shared" si="0"/>
        <v>0</v>
      </c>
      <c r="K29" s="7"/>
    </row>
    <row r="30" spans="1:11">
      <c r="A30" s="391">
        <v>19</v>
      </c>
      <c r="B30" s="138" t="s">
        <v>810</v>
      </c>
      <c r="C30" s="407">
        <v>3227</v>
      </c>
      <c r="D30" s="407">
        <v>161.35</v>
      </c>
      <c r="E30" s="407">
        <v>3227</v>
      </c>
      <c r="F30" s="407">
        <v>161.35</v>
      </c>
      <c r="G30" s="379">
        <v>0</v>
      </c>
      <c r="H30" s="380">
        <v>0</v>
      </c>
      <c r="I30" s="381">
        <f t="shared" si="0"/>
        <v>0</v>
      </c>
      <c r="J30" s="381">
        <f t="shared" si="0"/>
        <v>0</v>
      </c>
      <c r="K30" s="7"/>
    </row>
    <row r="31" spans="1:11" ht="12" customHeight="1">
      <c r="A31" s="391">
        <v>20</v>
      </c>
      <c r="B31" s="138" t="s">
        <v>811</v>
      </c>
      <c r="C31" s="407">
        <v>2634</v>
      </c>
      <c r="D31" s="407">
        <v>131.69999999999999</v>
      </c>
      <c r="E31" s="407">
        <v>2634</v>
      </c>
      <c r="F31" s="407">
        <v>131.69999999999999</v>
      </c>
      <c r="G31" s="379">
        <v>0</v>
      </c>
      <c r="H31" s="380">
        <v>0</v>
      </c>
      <c r="I31" s="381">
        <f t="shared" si="0"/>
        <v>0</v>
      </c>
      <c r="J31" s="381">
        <f t="shared" si="0"/>
        <v>0</v>
      </c>
      <c r="K31" s="7"/>
    </row>
    <row r="32" spans="1:11" ht="13.9" customHeight="1">
      <c r="A32" s="391">
        <v>21</v>
      </c>
      <c r="B32" s="138" t="s">
        <v>812</v>
      </c>
      <c r="C32" s="407">
        <v>2471</v>
      </c>
      <c r="D32" s="407">
        <v>123.55</v>
      </c>
      <c r="E32" s="407">
        <v>2471</v>
      </c>
      <c r="F32" s="407">
        <v>123.55</v>
      </c>
      <c r="G32" s="379">
        <v>0</v>
      </c>
      <c r="H32" s="380">
        <v>0</v>
      </c>
      <c r="I32" s="381">
        <f t="shared" si="0"/>
        <v>0</v>
      </c>
      <c r="J32" s="381">
        <f t="shared" si="0"/>
        <v>0</v>
      </c>
      <c r="K32" s="7"/>
    </row>
    <row r="33" spans="1:11" ht="13.15" customHeight="1">
      <c r="A33" s="391">
        <v>22</v>
      </c>
      <c r="B33" s="138" t="s">
        <v>813</v>
      </c>
      <c r="C33" s="407">
        <v>3134</v>
      </c>
      <c r="D33" s="407">
        <v>156.69999999999999</v>
      </c>
      <c r="E33" s="407">
        <v>3134</v>
      </c>
      <c r="F33" s="407">
        <v>156.69999999999999</v>
      </c>
      <c r="G33" s="379">
        <v>0</v>
      </c>
      <c r="H33" s="380">
        <v>0</v>
      </c>
      <c r="I33" s="381">
        <f t="shared" si="0"/>
        <v>0</v>
      </c>
      <c r="J33" s="381">
        <f t="shared" si="0"/>
        <v>0</v>
      </c>
      <c r="K33" s="7"/>
    </row>
    <row r="34" spans="1:11" ht="13.15" customHeight="1">
      <c r="A34" s="391">
        <v>23</v>
      </c>
      <c r="B34" s="138" t="s">
        <v>814</v>
      </c>
      <c r="C34" s="407">
        <v>2664</v>
      </c>
      <c r="D34" s="407">
        <v>133.19999999999999</v>
      </c>
      <c r="E34" s="407">
        <v>2664</v>
      </c>
      <c r="F34" s="407">
        <v>133.19999999999999</v>
      </c>
      <c r="G34" s="379">
        <v>0</v>
      </c>
      <c r="H34" s="380">
        <v>0</v>
      </c>
      <c r="I34" s="381">
        <f t="shared" si="0"/>
        <v>0</v>
      </c>
      <c r="J34" s="381">
        <f t="shared" si="0"/>
        <v>0</v>
      </c>
      <c r="K34" s="7"/>
    </row>
    <row r="35" spans="1:11">
      <c r="A35" s="391">
        <v>24</v>
      </c>
      <c r="B35" s="138" t="s">
        <v>815</v>
      </c>
      <c r="C35" s="407">
        <v>2291</v>
      </c>
      <c r="D35" s="407">
        <v>114.55</v>
      </c>
      <c r="E35" s="407">
        <v>2291</v>
      </c>
      <c r="F35" s="407">
        <v>114.55</v>
      </c>
      <c r="G35" s="379">
        <v>0</v>
      </c>
      <c r="H35" s="380">
        <v>0</v>
      </c>
      <c r="I35" s="381">
        <f t="shared" si="0"/>
        <v>0</v>
      </c>
      <c r="J35" s="381">
        <f t="shared" si="0"/>
        <v>0</v>
      </c>
      <c r="K35" s="7"/>
    </row>
    <row r="36" spans="1:11">
      <c r="A36" s="391">
        <v>25</v>
      </c>
      <c r="B36" s="138" t="s">
        <v>816</v>
      </c>
      <c r="C36" s="407">
        <v>1506</v>
      </c>
      <c r="D36" s="407">
        <v>75.3</v>
      </c>
      <c r="E36" s="407">
        <v>1506</v>
      </c>
      <c r="F36" s="407">
        <v>75.3</v>
      </c>
      <c r="G36" s="379">
        <v>0</v>
      </c>
      <c r="H36" s="380">
        <v>0</v>
      </c>
      <c r="I36" s="381">
        <f t="shared" si="0"/>
        <v>0</v>
      </c>
      <c r="J36" s="381">
        <f t="shared" si="0"/>
        <v>0</v>
      </c>
      <c r="K36" s="7"/>
    </row>
    <row r="37" spans="1:11">
      <c r="A37" s="391">
        <v>26</v>
      </c>
      <c r="B37" s="138" t="s">
        <v>817</v>
      </c>
      <c r="C37" s="407">
        <v>1931</v>
      </c>
      <c r="D37" s="407">
        <v>96.55</v>
      </c>
      <c r="E37" s="407">
        <v>1931</v>
      </c>
      <c r="F37" s="407">
        <v>96.55</v>
      </c>
      <c r="G37" s="379">
        <v>0</v>
      </c>
      <c r="H37" s="380">
        <v>0</v>
      </c>
      <c r="I37" s="381">
        <f t="shared" si="0"/>
        <v>0</v>
      </c>
      <c r="J37" s="381">
        <f t="shared" si="0"/>
        <v>0</v>
      </c>
      <c r="K37" s="7"/>
    </row>
    <row r="38" spans="1:11">
      <c r="A38" s="391">
        <v>27</v>
      </c>
      <c r="B38" s="138" t="s">
        <v>818</v>
      </c>
      <c r="C38" s="407">
        <v>2009</v>
      </c>
      <c r="D38" s="407">
        <v>100.45</v>
      </c>
      <c r="E38" s="407">
        <v>2009</v>
      </c>
      <c r="F38" s="407">
        <v>100.45</v>
      </c>
      <c r="G38" s="379">
        <v>0</v>
      </c>
      <c r="H38" s="380">
        <v>0</v>
      </c>
      <c r="I38" s="381">
        <f t="shared" si="0"/>
        <v>0</v>
      </c>
      <c r="J38" s="381">
        <f t="shared" si="0"/>
        <v>0</v>
      </c>
      <c r="K38" s="7"/>
    </row>
    <row r="39" spans="1:11">
      <c r="A39" s="391">
        <v>28</v>
      </c>
      <c r="B39" s="138" t="s">
        <v>819</v>
      </c>
      <c r="C39" s="407">
        <v>1932</v>
      </c>
      <c r="D39" s="407">
        <v>96.6</v>
      </c>
      <c r="E39" s="407">
        <v>1932</v>
      </c>
      <c r="F39" s="407">
        <v>96.6</v>
      </c>
      <c r="G39" s="379">
        <v>0</v>
      </c>
      <c r="H39" s="380">
        <v>0</v>
      </c>
      <c r="I39" s="381">
        <f t="shared" si="0"/>
        <v>0</v>
      </c>
      <c r="J39" s="381">
        <f t="shared" si="0"/>
        <v>0</v>
      </c>
      <c r="K39" s="7"/>
    </row>
    <row r="40" spans="1:11">
      <c r="A40" s="391">
        <v>29</v>
      </c>
      <c r="B40" s="138" t="s">
        <v>820</v>
      </c>
      <c r="C40" s="407">
        <v>1995</v>
      </c>
      <c r="D40" s="407">
        <v>99.75</v>
      </c>
      <c r="E40" s="407">
        <v>1995</v>
      </c>
      <c r="F40" s="407">
        <v>99.75</v>
      </c>
      <c r="G40" s="379">
        <v>0</v>
      </c>
      <c r="H40" s="380">
        <v>0</v>
      </c>
      <c r="I40" s="381">
        <f t="shared" si="0"/>
        <v>0</v>
      </c>
      <c r="J40" s="381">
        <f t="shared" si="0"/>
        <v>0</v>
      </c>
      <c r="K40" s="7"/>
    </row>
    <row r="41" spans="1:11">
      <c r="A41" s="391">
        <v>30</v>
      </c>
      <c r="B41" s="138" t="s">
        <v>821</v>
      </c>
      <c r="C41" s="407">
        <v>1093</v>
      </c>
      <c r="D41" s="407">
        <v>54.65</v>
      </c>
      <c r="E41" s="407">
        <v>1093</v>
      </c>
      <c r="F41" s="407">
        <v>54.65</v>
      </c>
      <c r="G41" s="379">
        <v>0</v>
      </c>
      <c r="H41" s="380">
        <v>0</v>
      </c>
      <c r="I41" s="381">
        <f t="shared" si="0"/>
        <v>0</v>
      </c>
      <c r="J41" s="381">
        <f t="shared" si="0"/>
        <v>0</v>
      </c>
      <c r="K41" s="7"/>
    </row>
    <row r="42" spans="1:11">
      <c r="A42" s="330">
        <v>31</v>
      </c>
      <c r="B42" s="330" t="s">
        <v>822</v>
      </c>
      <c r="C42" s="407">
        <v>489</v>
      </c>
      <c r="D42" s="407">
        <v>24.45</v>
      </c>
      <c r="E42" s="407">
        <v>489</v>
      </c>
      <c r="F42" s="407">
        <v>24.45</v>
      </c>
      <c r="G42" s="379">
        <v>0</v>
      </c>
      <c r="H42" s="380">
        <v>0</v>
      </c>
      <c r="I42" s="381">
        <f t="shared" si="0"/>
        <v>0</v>
      </c>
      <c r="J42" s="381">
        <f t="shared" si="0"/>
        <v>0</v>
      </c>
      <c r="K42" s="7"/>
    </row>
    <row r="43" spans="1:11">
      <c r="A43" s="330">
        <v>32</v>
      </c>
      <c r="B43" s="330" t="s">
        <v>823</v>
      </c>
      <c r="C43" s="407">
        <v>766</v>
      </c>
      <c r="D43" s="407">
        <v>38.299999999999997</v>
      </c>
      <c r="E43" s="407">
        <v>766</v>
      </c>
      <c r="F43" s="407">
        <v>38.299999999999997</v>
      </c>
      <c r="G43" s="379">
        <v>0</v>
      </c>
      <c r="H43" s="380">
        <v>0</v>
      </c>
      <c r="I43" s="381">
        <f t="shared" si="0"/>
        <v>0</v>
      </c>
      <c r="J43" s="381">
        <f t="shared" si="0"/>
        <v>0</v>
      </c>
      <c r="K43" s="7"/>
    </row>
    <row r="44" spans="1:11">
      <c r="A44" s="330">
        <v>33</v>
      </c>
      <c r="B44" s="330" t="s">
        <v>824</v>
      </c>
      <c r="C44" s="407">
        <v>1745</v>
      </c>
      <c r="D44" s="407">
        <v>87.25</v>
      </c>
      <c r="E44" s="407">
        <v>1745</v>
      </c>
      <c r="F44" s="407">
        <v>87.25</v>
      </c>
      <c r="G44" s="379">
        <v>0</v>
      </c>
      <c r="H44" s="380">
        <v>0</v>
      </c>
      <c r="I44" s="381">
        <f t="shared" si="0"/>
        <v>0</v>
      </c>
      <c r="J44" s="381">
        <f t="shared" si="0"/>
        <v>0</v>
      </c>
      <c r="K44" s="7"/>
    </row>
    <row r="45" spans="1:11">
      <c r="A45" s="330">
        <v>34</v>
      </c>
      <c r="B45" s="330" t="s">
        <v>825</v>
      </c>
      <c r="C45" s="407">
        <v>1070</v>
      </c>
      <c r="D45" s="407">
        <v>53.5</v>
      </c>
      <c r="E45" s="407">
        <v>1070</v>
      </c>
      <c r="F45" s="407">
        <v>53.5</v>
      </c>
      <c r="G45" s="379">
        <v>0</v>
      </c>
      <c r="H45" s="380">
        <v>0</v>
      </c>
      <c r="I45" s="381">
        <f t="shared" si="0"/>
        <v>0</v>
      </c>
      <c r="J45" s="381">
        <f t="shared" si="0"/>
        <v>0</v>
      </c>
      <c r="K45" s="7"/>
    </row>
    <row r="46" spans="1:11">
      <c r="A46" s="330">
        <v>35</v>
      </c>
      <c r="B46" s="330" t="s">
        <v>826</v>
      </c>
      <c r="C46" s="407">
        <v>1597</v>
      </c>
      <c r="D46" s="407">
        <v>79.849999999999994</v>
      </c>
      <c r="E46" s="407">
        <v>1597</v>
      </c>
      <c r="F46" s="407">
        <v>79.849999999999994</v>
      </c>
      <c r="G46" s="379">
        <v>0</v>
      </c>
      <c r="H46" s="380">
        <v>0</v>
      </c>
      <c r="I46" s="381">
        <f t="shared" si="0"/>
        <v>0</v>
      </c>
      <c r="J46" s="381">
        <f t="shared" si="0"/>
        <v>0</v>
      </c>
      <c r="K46" s="7"/>
    </row>
    <row r="47" spans="1:11">
      <c r="A47" s="330">
        <v>36</v>
      </c>
      <c r="B47" s="330" t="s">
        <v>827</v>
      </c>
      <c r="C47" s="407">
        <v>1283</v>
      </c>
      <c r="D47" s="407">
        <v>64.150000000000006</v>
      </c>
      <c r="E47" s="407">
        <v>1283</v>
      </c>
      <c r="F47" s="407">
        <v>64.150000000000006</v>
      </c>
      <c r="G47" s="379">
        <v>0</v>
      </c>
      <c r="H47" s="380">
        <v>0</v>
      </c>
      <c r="I47" s="381">
        <f t="shared" si="0"/>
        <v>0</v>
      </c>
      <c r="J47" s="381">
        <f t="shared" si="0"/>
        <v>0</v>
      </c>
      <c r="K47" s="7"/>
    </row>
    <row r="48" spans="1:11">
      <c r="A48" s="330">
        <v>37</v>
      </c>
      <c r="B48" s="330" t="s">
        <v>828</v>
      </c>
      <c r="C48" s="407">
        <v>1780</v>
      </c>
      <c r="D48" s="407">
        <v>89</v>
      </c>
      <c r="E48" s="407">
        <v>1780</v>
      </c>
      <c r="F48" s="407">
        <v>89</v>
      </c>
      <c r="G48" s="379">
        <v>0</v>
      </c>
      <c r="H48" s="380">
        <v>0</v>
      </c>
      <c r="I48" s="381">
        <f t="shared" si="0"/>
        <v>0</v>
      </c>
      <c r="J48" s="381">
        <f t="shared" si="0"/>
        <v>0</v>
      </c>
      <c r="K48" s="7"/>
    </row>
    <row r="49" spans="1:11">
      <c r="A49" s="330">
        <v>38</v>
      </c>
      <c r="B49" s="330" t="s">
        <v>829</v>
      </c>
      <c r="C49" s="407">
        <v>1490</v>
      </c>
      <c r="D49" s="407">
        <v>74.5</v>
      </c>
      <c r="E49" s="407">
        <v>1490</v>
      </c>
      <c r="F49" s="407">
        <v>74.5</v>
      </c>
      <c r="G49" s="379">
        <v>0</v>
      </c>
      <c r="H49" s="380">
        <v>0</v>
      </c>
      <c r="I49" s="381">
        <f t="shared" si="0"/>
        <v>0</v>
      </c>
      <c r="J49" s="381">
        <f t="shared" si="0"/>
        <v>0</v>
      </c>
      <c r="K49" s="7"/>
    </row>
    <row r="50" spans="1:11">
      <c r="A50" s="639" t="s">
        <v>14</v>
      </c>
      <c r="B50" s="639"/>
      <c r="C50" s="407">
        <f>SUM(C12:C49)</f>
        <v>71956</v>
      </c>
      <c r="D50" s="407">
        <f>SUM(D12:D49)</f>
        <v>3597.8</v>
      </c>
      <c r="E50" s="407">
        <f>SUM(E12:E49)</f>
        <v>71956</v>
      </c>
      <c r="F50" s="407">
        <f>SUM(F12:F49)</f>
        <v>3597.8</v>
      </c>
      <c r="G50" s="379">
        <v>0</v>
      </c>
      <c r="H50" s="380">
        <v>0</v>
      </c>
      <c r="I50" s="381">
        <f t="shared" si="0"/>
        <v>0</v>
      </c>
      <c r="J50" s="381">
        <f t="shared" si="0"/>
        <v>0</v>
      </c>
      <c r="K50" s="7"/>
    </row>
    <row r="51" spans="1:11" s="11" customFormat="1"/>
    <row r="52" spans="1:11" s="11" customFormat="1">
      <c r="A52" s="9" t="s">
        <v>35</v>
      </c>
    </row>
    <row r="53" spans="1:11">
      <c r="A53" s="727"/>
      <c r="B53" s="727"/>
      <c r="C53" s="727"/>
      <c r="D53" s="727"/>
      <c r="E53" s="727"/>
      <c r="F53" s="727"/>
      <c r="G53" s="727"/>
      <c r="H53" s="727"/>
      <c r="I53" s="727"/>
      <c r="J53" s="727"/>
    </row>
    <row r="55" spans="1:11" ht="12.75" customHeight="1">
      <c r="I55" s="641" t="s">
        <v>1027</v>
      </c>
      <c r="J55" s="641"/>
      <c r="K55" s="641"/>
    </row>
    <row r="56" spans="1:11" ht="12.75" customHeight="1">
      <c r="I56" s="641"/>
      <c r="J56" s="641"/>
      <c r="K56" s="641"/>
    </row>
    <row r="57" spans="1:11" ht="12.75" customHeight="1">
      <c r="I57" s="641"/>
      <c r="J57" s="641"/>
      <c r="K57" s="641"/>
    </row>
    <row r="58" spans="1:11" ht="12.75" customHeight="1">
      <c r="I58" s="641"/>
      <c r="J58" s="641"/>
      <c r="K58" s="641"/>
    </row>
  </sheetData>
  <mergeCells count="18">
    <mergeCell ref="B9:B10"/>
    <mergeCell ref="E9:F9"/>
    <mergeCell ref="A50:B50"/>
    <mergeCell ref="A53:J53"/>
    <mergeCell ref="I55:K58"/>
    <mergeCell ref="J1:K1"/>
    <mergeCell ref="I9:J9"/>
    <mergeCell ref="D1:E1"/>
    <mergeCell ref="A2:J2"/>
    <mergeCell ref="A3:J3"/>
    <mergeCell ref="G9:H9"/>
    <mergeCell ref="A7:B7"/>
    <mergeCell ref="K9:K10"/>
    <mergeCell ref="I7:K7"/>
    <mergeCell ref="C9:D9"/>
    <mergeCell ref="A5:L5"/>
    <mergeCell ref="C8:J8"/>
    <mergeCell ref="A9:A10"/>
  </mergeCells>
  <phoneticPr fontId="0" type="noConversion"/>
  <printOptions horizontalCentered="1"/>
  <pageMargins left="0.70866141732283472" right="0.70866141732283472" top="0.23622047244094491" bottom="0" header="0.31496062992125984" footer="0.31496062992125984"/>
  <pageSetup paperSize="9" scale="71" orientation="landscape" r:id="rId1"/>
</worksheet>
</file>

<file path=xl/worksheets/sheet38.xml><?xml version="1.0" encoding="utf-8"?>
<worksheet xmlns="http://schemas.openxmlformats.org/spreadsheetml/2006/main" xmlns:r="http://schemas.openxmlformats.org/officeDocument/2006/relationships">
  <sheetPr>
    <pageSetUpPr fitToPage="1"/>
  </sheetPr>
  <dimension ref="A1:S58"/>
  <sheetViews>
    <sheetView view="pageBreakPreview" topLeftCell="A36" zoomScale="90" zoomScaleSheetLayoutView="90" workbookViewId="0">
      <selection activeCell="I55" sqref="I55:K58"/>
    </sheetView>
  </sheetViews>
  <sheetFormatPr defaultRowHeight="12.75"/>
  <cols>
    <col min="2" max="2" width="15.28515625" customWidth="1"/>
    <col min="3" max="3" width="12.28515625" customWidth="1"/>
    <col min="4" max="4" width="11.7109375" customWidth="1"/>
    <col min="5" max="5" width="9.28515625" customWidth="1"/>
    <col min="6" max="6" width="12.5703125" customWidth="1"/>
    <col min="7" max="7" width="9.7109375" customWidth="1"/>
    <col min="8" max="8" width="12" customWidth="1"/>
    <col min="9" max="9" width="13.5703125" customWidth="1"/>
    <col min="10" max="10" width="18" customWidth="1"/>
    <col min="11" max="11" width="15" customWidth="1"/>
  </cols>
  <sheetData>
    <row r="1" spans="1:19" ht="22.9" customHeight="1">
      <c r="D1" s="671"/>
      <c r="E1" s="671"/>
      <c r="H1" s="35"/>
      <c r="J1" s="726" t="s">
        <v>490</v>
      </c>
      <c r="K1" s="726"/>
    </row>
    <row r="2" spans="1:19" ht="15">
      <c r="A2" s="732" t="s">
        <v>0</v>
      </c>
      <c r="B2" s="732"/>
      <c r="C2" s="732"/>
      <c r="D2" s="732"/>
      <c r="E2" s="732"/>
      <c r="F2" s="732"/>
      <c r="G2" s="732"/>
      <c r="H2" s="732"/>
      <c r="I2" s="732"/>
      <c r="J2" s="732"/>
    </row>
    <row r="3" spans="1:19" ht="18">
      <c r="A3" s="762" t="s">
        <v>652</v>
      </c>
      <c r="B3" s="762"/>
      <c r="C3" s="762"/>
      <c r="D3" s="762"/>
      <c r="E3" s="762"/>
      <c r="F3" s="762"/>
      <c r="G3" s="762"/>
      <c r="H3" s="762"/>
      <c r="I3" s="762"/>
      <c r="J3" s="762"/>
    </row>
    <row r="4" spans="1:19" ht="10.5" customHeight="1"/>
    <row r="5" spans="1:19" s="309" customFormat="1" ht="15.75" customHeight="1">
      <c r="A5" s="849" t="s">
        <v>500</v>
      </c>
      <c r="B5" s="849"/>
      <c r="C5" s="849"/>
      <c r="D5" s="849"/>
      <c r="E5" s="849"/>
      <c r="F5" s="849"/>
      <c r="G5" s="849"/>
      <c r="H5" s="849"/>
      <c r="I5" s="849"/>
      <c r="J5" s="849"/>
      <c r="K5" s="849"/>
      <c r="L5" s="849"/>
    </row>
    <row r="6" spans="1:19" s="309" customFormat="1" ht="15.75" customHeight="1">
      <c r="A6" s="308"/>
      <c r="B6" s="308"/>
      <c r="C6" s="308"/>
      <c r="D6" s="308"/>
      <c r="E6" s="308"/>
      <c r="F6" s="308"/>
      <c r="G6" s="308"/>
      <c r="H6" s="308"/>
      <c r="I6" s="308"/>
      <c r="J6" s="308"/>
    </row>
    <row r="7" spans="1:19" s="309" customFormat="1">
      <c r="A7" s="670" t="s">
        <v>831</v>
      </c>
      <c r="B7" s="670"/>
      <c r="I7" s="776" t="s">
        <v>1015</v>
      </c>
      <c r="J7" s="776"/>
      <c r="K7" s="776"/>
    </row>
    <row r="8" spans="1:19" s="12" customFormat="1" ht="15.75" hidden="1">
      <c r="C8" s="732" t="s">
        <v>11</v>
      </c>
      <c r="D8" s="732"/>
      <c r="E8" s="732"/>
      <c r="F8" s="732"/>
      <c r="G8" s="732"/>
      <c r="H8" s="732"/>
      <c r="I8" s="732"/>
      <c r="J8" s="732"/>
    </row>
    <row r="9" spans="1:19" ht="53.25" customHeight="1">
      <c r="A9" s="729" t="s">
        <v>18</v>
      </c>
      <c r="B9" s="729" t="s">
        <v>31</v>
      </c>
      <c r="C9" s="644" t="s">
        <v>870</v>
      </c>
      <c r="D9" s="646"/>
      <c r="E9" s="644" t="s">
        <v>489</v>
      </c>
      <c r="F9" s="646"/>
      <c r="G9" s="644" t="s">
        <v>33</v>
      </c>
      <c r="H9" s="646"/>
      <c r="I9" s="658" t="s">
        <v>98</v>
      </c>
      <c r="J9" s="658"/>
      <c r="K9" s="729" t="s">
        <v>527</v>
      </c>
      <c r="R9" s="8"/>
      <c r="S9" s="11"/>
    </row>
    <row r="10" spans="1:19" s="13" customFormat="1" ht="46.5" customHeight="1">
      <c r="A10" s="730"/>
      <c r="B10" s="730"/>
      <c r="C10" s="300" t="s">
        <v>34</v>
      </c>
      <c r="D10" s="300" t="s">
        <v>97</v>
      </c>
      <c r="E10" s="300" t="s">
        <v>34</v>
      </c>
      <c r="F10" s="300" t="s">
        <v>97</v>
      </c>
      <c r="G10" s="300" t="s">
        <v>34</v>
      </c>
      <c r="H10" s="300" t="s">
        <v>97</v>
      </c>
      <c r="I10" s="300" t="s">
        <v>132</v>
      </c>
      <c r="J10" s="300" t="s">
        <v>133</v>
      </c>
      <c r="K10" s="730"/>
    </row>
    <row r="11" spans="1:19">
      <c r="A11" s="259">
        <v>1</v>
      </c>
      <c r="B11" s="259">
        <v>2</v>
      </c>
      <c r="C11" s="259">
        <v>3</v>
      </c>
      <c r="D11" s="259">
        <v>4</v>
      </c>
      <c r="E11" s="259">
        <v>5</v>
      </c>
      <c r="F11" s="259">
        <v>6</v>
      </c>
      <c r="G11" s="259">
        <v>7</v>
      </c>
      <c r="H11" s="259">
        <v>8</v>
      </c>
      <c r="I11" s="259">
        <v>9</v>
      </c>
      <c r="J11" s="259">
        <v>10</v>
      </c>
      <c r="K11" s="259">
        <v>11</v>
      </c>
    </row>
    <row r="12" spans="1:19">
      <c r="A12" s="391">
        <v>1</v>
      </c>
      <c r="B12" s="138" t="s">
        <v>792</v>
      </c>
      <c r="C12" s="371">
        <v>2732</v>
      </c>
      <c r="D12" s="371">
        <v>136.6</v>
      </c>
      <c r="E12" s="371">
        <v>2732</v>
      </c>
      <c r="F12" s="371">
        <v>136.6</v>
      </c>
      <c r="G12" s="371">
        <v>0</v>
      </c>
      <c r="H12" s="371">
        <v>0</v>
      </c>
      <c r="I12" s="371">
        <v>0</v>
      </c>
      <c r="J12" s="371">
        <v>0</v>
      </c>
      <c r="K12" s="259"/>
    </row>
    <row r="13" spans="1:19">
      <c r="A13" s="391">
        <v>2</v>
      </c>
      <c r="B13" s="138" t="s">
        <v>793</v>
      </c>
      <c r="C13" s="371">
        <v>2138</v>
      </c>
      <c r="D13" s="371">
        <v>106.9</v>
      </c>
      <c r="E13" s="371">
        <v>2138</v>
      </c>
      <c r="F13" s="371">
        <v>106.9</v>
      </c>
      <c r="G13" s="371">
        <v>0</v>
      </c>
      <c r="H13" s="371">
        <v>0</v>
      </c>
      <c r="I13" s="371">
        <v>0</v>
      </c>
      <c r="J13" s="371">
        <v>0</v>
      </c>
      <c r="K13" s="259"/>
    </row>
    <row r="14" spans="1:19">
      <c r="A14" s="391">
        <v>3</v>
      </c>
      <c r="B14" s="138" t="s">
        <v>794</v>
      </c>
      <c r="C14" s="371">
        <v>1834</v>
      </c>
      <c r="D14" s="371">
        <v>91.7</v>
      </c>
      <c r="E14" s="371">
        <v>1834</v>
      </c>
      <c r="F14" s="371">
        <v>91.7</v>
      </c>
      <c r="G14" s="371">
        <v>0</v>
      </c>
      <c r="H14" s="371">
        <v>0</v>
      </c>
      <c r="I14" s="371">
        <v>0</v>
      </c>
      <c r="J14" s="371">
        <v>0</v>
      </c>
      <c r="K14" s="259"/>
    </row>
    <row r="15" spans="1:19">
      <c r="A15" s="391">
        <v>4</v>
      </c>
      <c r="B15" s="138" t="s">
        <v>795</v>
      </c>
      <c r="C15" s="371">
        <v>1163</v>
      </c>
      <c r="D15" s="371">
        <v>58.15</v>
      </c>
      <c r="E15" s="371">
        <v>1163</v>
      </c>
      <c r="F15" s="371">
        <v>58.15</v>
      </c>
      <c r="G15" s="371">
        <v>0</v>
      </c>
      <c r="H15" s="371">
        <v>0</v>
      </c>
      <c r="I15" s="371">
        <v>0</v>
      </c>
      <c r="J15" s="371">
        <v>0</v>
      </c>
      <c r="K15" s="259"/>
    </row>
    <row r="16" spans="1:19">
      <c r="A16" s="391">
        <v>5</v>
      </c>
      <c r="B16" s="138" t="s">
        <v>796</v>
      </c>
      <c r="C16" s="371">
        <v>2039</v>
      </c>
      <c r="D16" s="371">
        <v>101.95</v>
      </c>
      <c r="E16" s="371">
        <v>2039</v>
      </c>
      <c r="F16" s="371">
        <v>101.95</v>
      </c>
      <c r="G16" s="371">
        <v>0</v>
      </c>
      <c r="H16" s="371">
        <v>0</v>
      </c>
      <c r="I16" s="371">
        <v>0</v>
      </c>
      <c r="J16" s="371">
        <v>0</v>
      </c>
      <c r="K16" s="259"/>
    </row>
    <row r="17" spans="1:11">
      <c r="A17" s="391">
        <v>6</v>
      </c>
      <c r="B17" s="138" t="s">
        <v>797</v>
      </c>
      <c r="C17" s="371">
        <v>1176</v>
      </c>
      <c r="D17" s="371">
        <v>58.8</v>
      </c>
      <c r="E17" s="371">
        <v>1176</v>
      </c>
      <c r="F17" s="371">
        <v>58.8</v>
      </c>
      <c r="G17" s="371">
        <v>0</v>
      </c>
      <c r="H17" s="371">
        <v>0</v>
      </c>
      <c r="I17" s="371">
        <v>0</v>
      </c>
      <c r="J17" s="371">
        <v>0</v>
      </c>
      <c r="K17" s="259"/>
    </row>
    <row r="18" spans="1:11">
      <c r="A18" s="391">
        <v>7</v>
      </c>
      <c r="B18" s="138" t="s">
        <v>798</v>
      </c>
      <c r="C18" s="371">
        <v>3119</v>
      </c>
      <c r="D18" s="371">
        <v>155.94999999999999</v>
      </c>
      <c r="E18" s="371">
        <v>3119</v>
      </c>
      <c r="F18" s="371">
        <v>155.94999999999999</v>
      </c>
      <c r="G18" s="371">
        <v>0</v>
      </c>
      <c r="H18" s="371">
        <v>0</v>
      </c>
      <c r="I18" s="371">
        <v>0</v>
      </c>
      <c r="J18" s="371">
        <v>0</v>
      </c>
      <c r="K18" s="259"/>
    </row>
    <row r="19" spans="1:11">
      <c r="A19" s="391">
        <v>8</v>
      </c>
      <c r="B19" s="138" t="s">
        <v>799</v>
      </c>
      <c r="C19" s="371">
        <v>867</v>
      </c>
      <c r="D19" s="371">
        <v>43.35</v>
      </c>
      <c r="E19" s="371">
        <v>867</v>
      </c>
      <c r="F19" s="371">
        <v>43.35</v>
      </c>
      <c r="G19" s="371">
        <v>0</v>
      </c>
      <c r="H19" s="371">
        <v>0</v>
      </c>
      <c r="I19" s="371">
        <v>0</v>
      </c>
      <c r="J19" s="371">
        <v>0</v>
      </c>
      <c r="K19" s="259"/>
    </row>
    <row r="20" spans="1:11">
      <c r="A20" s="391">
        <v>9</v>
      </c>
      <c r="B20" s="138" t="s">
        <v>800</v>
      </c>
      <c r="C20" s="371">
        <v>509</v>
      </c>
      <c r="D20" s="371">
        <v>25.45</v>
      </c>
      <c r="E20" s="371">
        <v>509</v>
      </c>
      <c r="F20" s="371">
        <v>25.45</v>
      </c>
      <c r="G20" s="371">
        <v>0</v>
      </c>
      <c r="H20" s="371">
        <v>0</v>
      </c>
      <c r="I20" s="371">
        <v>0</v>
      </c>
      <c r="J20" s="371">
        <v>0</v>
      </c>
      <c r="K20" s="259"/>
    </row>
    <row r="21" spans="1:11">
      <c r="A21" s="391">
        <v>10</v>
      </c>
      <c r="B21" s="138" t="s">
        <v>801</v>
      </c>
      <c r="C21" s="371">
        <v>1612</v>
      </c>
      <c r="D21" s="371">
        <v>80.599999999999994</v>
      </c>
      <c r="E21" s="371">
        <v>1612</v>
      </c>
      <c r="F21" s="371">
        <v>80.599999999999994</v>
      </c>
      <c r="G21" s="371">
        <v>0</v>
      </c>
      <c r="H21" s="371">
        <v>0</v>
      </c>
      <c r="I21" s="371">
        <v>0</v>
      </c>
      <c r="J21" s="371">
        <v>0</v>
      </c>
      <c r="K21" s="259"/>
    </row>
    <row r="22" spans="1:11">
      <c r="A22" s="391">
        <v>11</v>
      </c>
      <c r="B22" s="138" t="s">
        <v>802</v>
      </c>
      <c r="C22" s="371">
        <v>1875</v>
      </c>
      <c r="D22" s="371">
        <v>93.75</v>
      </c>
      <c r="E22" s="371">
        <v>1875</v>
      </c>
      <c r="F22" s="371">
        <v>93.75</v>
      </c>
      <c r="G22" s="371">
        <v>0</v>
      </c>
      <c r="H22" s="371">
        <v>0</v>
      </c>
      <c r="I22" s="371">
        <v>0</v>
      </c>
      <c r="J22" s="371">
        <v>0</v>
      </c>
      <c r="K22" s="259"/>
    </row>
    <row r="23" spans="1:11">
      <c r="A23" s="391">
        <v>12</v>
      </c>
      <c r="B23" s="138" t="s">
        <v>803</v>
      </c>
      <c r="C23" s="371">
        <v>2444</v>
      </c>
      <c r="D23" s="371">
        <v>122.2</v>
      </c>
      <c r="E23" s="371">
        <v>2444</v>
      </c>
      <c r="F23" s="371">
        <v>122.2</v>
      </c>
      <c r="G23" s="371">
        <v>0</v>
      </c>
      <c r="H23" s="371">
        <v>0</v>
      </c>
      <c r="I23" s="371">
        <v>0</v>
      </c>
      <c r="J23" s="371">
        <v>0</v>
      </c>
      <c r="K23" s="259"/>
    </row>
    <row r="24" spans="1:11">
      <c r="A24" s="391">
        <v>13</v>
      </c>
      <c r="B24" s="138" t="s">
        <v>804</v>
      </c>
      <c r="C24" s="371">
        <v>2060</v>
      </c>
      <c r="D24" s="371">
        <v>103</v>
      </c>
      <c r="E24" s="371">
        <v>2060</v>
      </c>
      <c r="F24" s="371">
        <v>103</v>
      </c>
      <c r="G24" s="371">
        <v>0</v>
      </c>
      <c r="H24" s="371">
        <v>0</v>
      </c>
      <c r="I24" s="371">
        <v>0</v>
      </c>
      <c r="J24" s="371">
        <v>0</v>
      </c>
      <c r="K24" s="259"/>
    </row>
    <row r="25" spans="1:11">
      <c r="A25" s="391">
        <v>14</v>
      </c>
      <c r="B25" s="138" t="s">
        <v>805</v>
      </c>
      <c r="C25" s="371">
        <v>1716</v>
      </c>
      <c r="D25" s="371">
        <v>85.8</v>
      </c>
      <c r="E25" s="371">
        <v>1716</v>
      </c>
      <c r="F25" s="371">
        <v>85.8</v>
      </c>
      <c r="G25" s="371">
        <v>0</v>
      </c>
      <c r="H25" s="371">
        <v>0</v>
      </c>
      <c r="I25" s="371">
        <v>0</v>
      </c>
      <c r="J25" s="371">
        <v>0</v>
      </c>
      <c r="K25" s="259"/>
    </row>
    <row r="26" spans="1:11">
      <c r="A26" s="391">
        <v>15</v>
      </c>
      <c r="B26" s="138" t="s">
        <v>806</v>
      </c>
      <c r="C26" s="371">
        <v>3010</v>
      </c>
      <c r="D26" s="371">
        <v>150.5</v>
      </c>
      <c r="E26" s="371">
        <v>3010</v>
      </c>
      <c r="F26" s="371">
        <v>150.5</v>
      </c>
      <c r="G26" s="371">
        <v>0</v>
      </c>
      <c r="H26" s="371">
        <v>0</v>
      </c>
      <c r="I26" s="371">
        <v>0</v>
      </c>
      <c r="J26" s="371">
        <v>0</v>
      </c>
      <c r="K26" s="259"/>
    </row>
    <row r="27" spans="1:11">
      <c r="A27" s="391">
        <v>16</v>
      </c>
      <c r="B27" s="138" t="s">
        <v>807</v>
      </c>
      <c r="C27" s="371">
        <v>2033</v>
      </c>
      <c r="D27" s="371">
        <v>101.65</v>
      </c>
      <c r="E27" s="371">
        <v>2033</v>
      </c>
      <c r="F27" s="371">
        <v>101.65</v>
      </c>
      <c r="G27" s="371">
        <v>0</v>
      </c>
      <c r="H27" s="371">
        <v>0</v>
      </c>
      <c r="I27" s="371">
        <v>0</v>
      </c>
      <c r="J27" s="371">
        <v>0</v>
      </c>
      <c r="K27" s="259"/>
    </row>
    <row r="28" spans="1:11">
      <c r="A28" s="391">
        <v>17</v>
      </c>
      <c r="B28" s="138" t="s">
        <v>808</v>
      </c>
      <c r="C28" s="371">
        <v>403</v>
      </c>
      <c r="D28" s="371">
        <v>20.149999999999999</v>
      </c>
      <c r="E28" s="371">
        <v>403</v>
      </c>
      <c r="F28" s="371">
        <v>20.149999999999999</v>
      </c>
      <c r="G28" s="371">
        <v>0</v>
      </c>
      <c r="H28" s="371">
        <v>0</v>
      </c>
      <c r="I28" s="371">
        <v>0</v>
      </c>
      <c r="J28" s="371">
        <v>0</v>
      </c>
      <c r="K28" s="259"/>
    </row>
    <row r="29" spans="1:11">
      <c r="A29" s="391">
        <v>18</v>
      </c>
      <c r="B29" s="138" t="s">
        <v>809</v>
      </c>
      <c r="C29" s="371">
        <v>1997</v>
      </c>
      <c r="D29" s="371">
        <v>99.85</v>
      </c>
      <c r="E29" s="371">
        <v>1997</v>
      </c>
      <c r="F29" s="371">
        <v>99.85</v>
      </c>
      <c r="G29" s="371">
        <v>0</v>
      </c>
      <c r="H29" s="371">
        <v>0</v>
      </c>
      <c r="I29" s="371">
        <v>0</v>
      </c>
      <c r="J29" s="371">
        <v>0</v>
      </c>
      <c r="K29" s="259"/>
    </row>
    <row r="30" spans="1:11">
      <c r="A30" s="391">
        <v>19</v>
      </c>
      <c r="B30" s="138" t="s">
        <v>810</v>
      </c>
      <c r="C30" s="371">
        <v>3030</v>
      </c>
      <c r="D30" s="371">
        <v>151.5</v>
      </c>
      <c r="E30" s="371">
        <v>3030</v>
      </c>
      <c r="F30" s="371">
        <v>151.5</v>
      </c>
      <c r="G30" s="371">
        <v>0</v>
      </c>
      <c r="H30" s="371">
        <v>0</v>
      </c>
      <c r="I30" s="371">
        <v>0</v>
      </c>
      <c r="J30" s="371">
        <v>0</v>
      </c>
      <c r="K30" s="259"/>
    </row>
    <row r="31" spans="1:11" ht="15.75" customHeight="1">
      <c r="A31" s="391">
        <v>20</v>
      </c>
      <c r="B31" s="138" t="s">
        <v>811</v>
      </c>
      <c r="C31" s="371">
        <v>1925</v>
      </c>
      <c r="D31" s="371">
        <v>96.25</v>
      </c>
      <c r="E31" s="371">
        <v>1925</v>
      </c>
      <c r="F31" s="371">
        <v>96.25</v>
      </c>
      <c r="G31" s="371">
        <v>0</v>
      </c>
      <c r="H31" s="371">
        <v>0</v>
      </c>
      <c r="I31" s="371">
        <v>0</v>
      </c>
      <c r="J31" s="371">
        <v>0</v>
      </c>
      <c r="K31" s="259"/>
    </row>
    <row r="32" spans="1:11" ht="13.9" customHeight="1">
      <c r="A32" s="391">
        <v>21</v>
      </c>
      <c r="B32" s="138" t="s">
        <v>812</v>
      </c>
      <c r="C32" s="371">
        <v>2327</v>
      </c>
      <c r="D32" s="371">
        <v>116.35</v>
      </c>
      <c r="E32" s="371">
        <v>2327</v>
      </c>
      <c r="F32" s="371">
        <v>116.35</v>
      </c>
      <c r="G32" s="371">
        <v>0</v>
      </c>
      <c r="H32" s="371">
        <v>0</v>
      </c>
      <c r="I32" s="371">
        <v>0</v>
      </c>
      <c r="J32" s="371">
        <v>0</v>
      </c>
      <c r="K32" s="259"/>
    </row>
    <row r="33" spans="1:11" ht="13.15" customHeight="1">
      <c r="A33" s="391">
        <v>22</v>
      </c>
      <c r="B33" s="138" t="s">
        <v>813</v>
      </c>
      <c r="C33" s="371">
        <v>3050</v>
      </c>
      <c r="D33" s="371">
        <v>152.5</v>
      </c>
      <c r="E33" s="371">
        <v>3050</v>
      </c>
      <c r="F33" s="371">
        <v>152.5</v>
      </c>
      <c r="G33" s="371">
        <v>0</v>
      </c>
      <c r="H33" s="371">
        <v>0</v>
      </c>
      <c r="I33" s="371">
        <v>0</v>
      </c>
      <c r="J33" s="371">
        <v>0</v>
      </c>
      <c r="K33" s="259"/>
    </row>
    <row r="34" spans="1:11" ht="13.15" customHeight="1">
      <c r="A34" s="391">
        <v>23</v>
      </c>
      <c r="B34" s="138" t="s">
        <v>814</v>
      </c>
      <c r="C34" s="371">
        <v>2485</v>
      </c>
      <c r="D34" s="371">
        <v>124.25</v>
      </c>
      <c r="E34" s="371">
        <v>2485</v>
      </c>
      <c r="F34" s="371">
        <v>124.25</v>
      </c>
      <c r="G34" s="371">
        <v>0</v>
      </c>
      <c r="H34" s="371">
        <v>0</v>
      </c>
      <c r="I34" s="371">
        <v>0</v>
      </c>
      <c r="J34" s="371">
        <v>0</v>
      </c>
      <c r="K34" s="259"/>
    </row>
    <row r="35" spans="1:11">
      <c r="A35" s="391">
        <v>24</v>
      </c>
      <c r="B35" s="138" t="s">
        <v>815</v>
      </c>
      <c r="C35" s="371">
        <v>2010</v>
      </c>
      <c r="D35" s="371">
        <v>100.5</v>
      </c>
      <c r="E35" s="371">
        <v>2010</v>
      </c>
      <c r="F35" s="371">
        <v>100.5</v>
      </c>
      <c r="G35" s="371">
        <v>0</v>
      </c>
      <c r="H35" s="371">
        <v>0</v>
      </c>
      <c r="I35" s="371">
        <v>0</v>
      </c>
      <c r="J35" s="371">
        <v>0</v>
      </c>
      <c r="K35" s="259"/>
    </row>
    <row r="36" spans="1:11">
      <c r="A36" s="391">
        <v>25</v>
      </c>
      <c r="B36" s="138" t="s">
        <v>816</v>
      </c>
      <c r="C36" s="371">
        <v>1454</v>
      </c>
      <c r="D36" s="371">
        <v>72.7</v>
      </c>
      <c r="E36" s="371">
        <v>1454</v>
      </c>
      <c r="F36" s="371">
        <v>72.7</v>
      </c>
      <c r="G36" s="371">
        <v>0</v>
      </c>
      <c r="H36" s="371">
        <v>0</v>
      </c>
      <c r="I36" s="371">
        <v>0</v>
      </c>
      <c r="J36" s="371">
        <v>0</v>
      </c>
      <c r="K36" s="259"/>
    </row>
    <row r="37" spans="1:11">
      <c r="A37" s="391">
        <v>26</v>
      </c>
      <c r="B37" s="138" t="s">
        <v>817</v>
      </c>
      <c r="C37" s="371">
        <v>1834</v>
      </c>
      <c r="D37" s="371">
        <v>91.7</v>
      </c>
      <c r="E37" s="371">
        <v>1834</v>
      </c>
      <c r="F37" s="371">
        <v>91.7</v>
      </c>
      <c r="G37" s="371">
        <v>0</v>
      </c>
      <c r="H37" s="371">
        <v>0</v>
      </c>
      <c r="I37" s="371">
        <v>0</v>
      </c>
      <c r="J37" s="371">
        <v>0</v>
      </c>
      <c r="K37" s="259"/>
    </row>
    <row r="38" spans="1:11">
      <c r="A38" s="391">
        <v>27</v>
      </c>
      <c r="B38" s="138" t="s">
        <v>818</v>
      </c>
      <c r="C38" s="371">
        <v>2033</v>
      </c>
      <c r="D38" s="371">
        <v>101.65</v>
      </c>
      <c r="E38" s="371">
        <v>2033</v>
      </c>
      <c r="F38" s="371">
        <v>101.65</v>
      </c>
      <c r="G38" s="371">
        <v>0</v>
      </c>
      <c r="H38" s="371">
        <v>0</v>
      </c>
      <c r="I38" s="371">
        <v>0</v>
      </c>
      <c r="J38" s="371">
        <v>0</v>
      </c>
      <c r="K38" s="259"/>
    </row>
    <row r="39" spans="1:11">
      <c r="A39" s="391">
        <v>28</v>
      </c>
      <c r="B39" s="138" t="s">
        <v>819</v>
      </c>
      <c r="C39" s="371">
        <v>1792</v>
      </c>
      <c r="D39" s="371">
        <v>89.6</v>
      </c>
      <c r="E39" s="371">
        <v>1792</v>
      </c>
      <c r="F39" s="371">
        <v>89.6</v>
      </c>
      <c r="G39" s="371">
        <v>0</v>
      </c>
      <c r="H39" s="371">
        <v>0</v>
      </c>
      <c r="I39" s="371">
        <v>0</v>
      </c>
      <c r="J39" s="371">
        <v>0</v>
      </c>
      <c r="K39" s="259"/>
    </row>
    <row r="40" spans="1:11">
      <c r="A40" s="391">
        <v>29</v>
      </c>
      <c r="B40" s="138" t="s">
        <v>820</v>
      </c>
      <c r="C40" s="371">
        <v>1817</v>
      </c>
      <c r="D40" s="371">
        <v>90.85</v>
      </c>
      <c r="E40" s="371">
        <v>1817</v>
      </c>
      <c r="F40" s="371">
        <v>90.85</v>
      </c>
      <c r="G40" s="371">
        <v>0</v>
      </c>
      <c r="H40" s="371">
        <v>0</v>
      </c>
      <c r="I40" s="371">
        <v>0</v>
      </c>
      <c r="J40" s="371">
        <v>0</v>
      </c>
      <c r="K40" s="259"/>
    </row>
    <row r="41" spans="1:11">
      <c r="A41" s="391">
        <v>30</v>
      </c>
      <c r="B41" s="138" t="s">
        <v>821</v>
      </c>
      <c r="C41" s="371">
        <v>1048</v>
      </c>
      <c r="D41" s="371">
        <v>52.4</v>
      </c>
      <c r="E41" s="371">
        <v>1048</v>
      </c>
      <c r="F41" s="371">
        <v>52.4</v>
      </c>
      <c r="G41" s="371">
        <v>0</v>
      </c>
      <c r="H41" s="371">
        <v>0</v>
      </c>
      <c r="I41" s="371">
        <v>0</v>
      </c>
      <c r="J41" s="371">
        <v>0</v>
      </c>
      <c r="K41" s="259"/>
    </row>
    <row r="42" spans="1:11">
      <c r="A42" s="330">
        <v>31</v>
      </c>
      <c r="B42" s="330" t="s">
        <v>822</v>
      </c>
      <c r="C42" s="371">
        <v>646</v>
      </c>
      <c r="D42" s="371">
        <v>32.299999999999997</v>
      </c>
      <c r="E42" s="371">
        <v>646</v>
      </c>
      <c r="F42" s="371">
        <v>32.299999999999997</v>
      </c>
      <c r="G42" s="371">
        <v>0</v>
      </c>
      <c r="H42" s="371">
        <v>0</v>
      </c>
      <c r="I42" s="371">
        <v>0</v>
      </c>
      <c r="J42" s="371">
        <v>0</v>
      </c>
      <c r="K42" s="259"/>
    </row>
    <row r="43" spans="1:11">
      <c r="A43" s="330">
        <v>32</v>
      </c>
      <c r="B43" s="330" t="s">
        <v>823</v>
      </c>
      <c r="C43" s="371">
        <v>746</v>
      </c>
      <c r="D43" s="371">
        <v>37.299999999999997</v>
      </c>
      <c r="E43" s="371">
        <v>746</v>
      </c>
      <c r="F43" s="371">
        <v>37.299999999999997</v>
      </c>
      <c r="G43" s="371">
        <v>0</v>
      </c>
      <c r="H43" s="371">
        <v>0</v>
      </c>
      <c r="I43" s="371">
        <v>0</v>
      </c>
      <c r="J43" s="371">
        <v>0</v>
      </c>
      <c r="K43" s="259"/>
    </row>
    <row r="44" spans="1:11">
      <c r="A44" s="330">
        <v>33</v>
      </c>
      <c r="B44" s="330" t="s">
        <v>824</v>
      </c>
      <c r="C44" s="371">
        <v>1623</v>
      </c>
      <c r="D44" s="371">
        <v>81.150000000000006</v>
      </c>
      <c r="E44" s="371">
        <v>1623</v>
      </c>
      <c r="F44" s="371">
        <v>81.150000000000006</v>
      </c>
      <c r="G44" s="371">
        <v>0</v>
      </c>
      <c r="H44" s="371">
        <v>0</v>
      </c>
      <c r="I44" s="371">
        <v>0</v>
      </c>
      <c r="J44" s="371">
        <v>0</v>
      </c>
      <c r="K44" s="7"/>
    </row>
    <row r="45" spans="1:11">
      <c r="A45" s="330">
        <v>34</v>
      </c>
      <c r="B45" s="330" t="s">
        <v>825</v>
      </c>
      <c r="C45" s="371">
        <v>1029</v>
      </c>
      <c r="D45" s="371">
        <v>51.45</v>
      </c>
      <c r="E45" s="371">
        <v>1029</v>
      </c>
      <c r="F45" s="371">
        <v>51.45</v>
      </c>
      <c r="G45" s="371">
        <v>0</v>
      </c>
      <c r="H45" s="371">
        <v>0</v>
      </c>
      <c r="I45" s="371">
        <v>0</v>
      </c>
      <c r="J45" s="371">
        <v>0</v>
      </c>
      <c r="K45" s="7"/>
    </row>
    <row r="46" spans="1:11">
      <c r="A46" s="330">
        <v>35</v>
      </c>
      <c r="B46" s="330" t="s">
        <v>826</v>
      </c>
      <c r="C46" s="371">
        <v>1552</v>
      </c>
      <c r="D46" s="371">
        <v>77.599999999999994</v>
      </c>
      <c r="E46" s="371">
        <v>1552</v>
      </c>
      <c r="F46" s="371">
        <v>77.599999999999994</v>
      </c>
      <c r="G46" s="371">
        <v>0</v>
      </c>
      <c r="H46" s="371">
        <v>0</v>
      </c>
      <c r="I46" s="371">
        <v>0</v>
      </c>
      <c r="J46" s="371">
        <v>0</v>
      </c>
      <c r="K46" s="7"/>
    </row>
    <row r="47" spans="1:11">
      <c r="A47" s="330">
        <v>36</v>
      </c>
      <c r="B47" s="330" t="s">
        <v>827</v>
      </c>
      <c r="C47" s="371">
        <v>1358</v>
      </c>
      <c r="D47" s="371">
        <v>67.900000000000006</v>
      </c>
      <c r="E47" s="371">
        <v>1358</v>
      </c>
      <c r="F47" s="371">
        <v>67.900000000000006</v>
      </c>
      <c r="G47" s="371">
        <v>0</v>
      </c>
      <c r="H47" s="371">
        <v>0</v>
      </c>
      <c r="I47" s="371">
        <v>0</v>
      </c>
      <c r="J47" s="371">
        <v>0</v>
      </c>
      <c r="K47" s="7"/>
    </row>
    <row r="48" spans="1:11">
      <c r="A48" s="330">
        <v>37</v>
      </c>
      <c r="B48" s="330" t="s">
        <v>828</v>
      </c>
      <c r="C48" s="371">
        <v>1640</v>
      </c>
      <c r="D48" s="371">
        <v>82</v>
      </c>
      <c r="E48" s="371">
        <v>1640</v>
      </c>
      <c r="F48" s="371">
        <v>82</v>
      </c>
      <c r="G48" s="371">
        <v>0</v>
      </c>
      <c r="H48" s="371">
        <v>0</v>
      </c>
      <c r="I48" s="371">
        <v>0</v>
      </c>
      <c r="J48" s="371">
        <v>0</v>
      </c>
      <c r="K48" s="7"/>
    </row>
    <row r="49" spans="1:11">
      <c r="A49" s="330">
        <v>38</v>
      </c>
      <c r="B49" s="330" t="s">
        <v>829</v>
      </c>
      <c r="C49" s="371">
        <v>1435</v>
      </c>
      <c r="D49" s="371">
        <v>71.75</v>
      </c>
      <c r="E49" s="371">
        <v>1435</v>
      </c>
      <c r="F49" s="371">
        <v>71.75</v>
      </c>
      <c r="G49" s="371">
        <v>0</v>
      </c>
      <c r="H49" s="371">
        <v>0</v>
      </c>
      <c r="I49" s="371">
        <v>0</v>
      </c>
      <c r="J49" s="371">
        <v>0</v>
      </c>
      <c r="K49" s="7"/>
    </row>
    <row r="50" spans="1:11">
      <c r="A50" s="639" t="s">
        <v>14</v>
      </c>
      <c r="B50" s="639"/>
      <c r="C50" s="371">
        <v>67561</v>
      </c>
      <c r="D50" s="371">
        <v>3378.0499999999997</v>
      </c>
      <c r="E50" s="371">
        <v>67561</v>
      </c>
      <c r="F50" s="371">
        <v>3378.0499999999997</v>
      </c>
      <c r="G50" s="371">
        <v>0</v>
      </c>
      <c r="H50" s="371">
        <v>0</v>
      </c>
      <c r="I50" s="371">
        <v>0</v>
      </c>
      <c r="J50" s="371">
        <v>0</v>
      </c>
      <c r="K50" s="7"/>
    </row>
    <row r="51" spans="1:11" s="11" customFormat="1"/>
    <row r="52" spans="1:11" s="11" customFormat="1">
      <c r="A52" s="9" t="s">
        <v>35</v>
      </c>
    </row>
    <row r="53" spans="1:11" ht="15.75">
      <c r="C53" s="848"/>
      <c r="D53" s="848"/>
      <c r="E53" s="848"/>
      <c r="F53" s="848"/>
    </row>
    <row r="54" spans="1:11">
      <c r="A54" s="727"/>
      <c r="B54" s="727"/>
      <c r="C54" s="727"/>
      <c r="D54" s="727"/>
      <c r="E54" s="727"/>
      <c r="F54" s="727"/>
      <c r="G54" s="727"/>
      <c r="H54" s="727"/>
      <c r="I54" s="727"/>
      <c r="J54" s="727"/>
    </row>
    <row r="55" spans="1:11" ht="12.75" customHeight="1">
      <c r="I55" s="641" t="s">
        <v>1027</v>
      </c>
      <c r="J55" s="641"/>
      <c r="K55" s="641"/>
    </row>
    <row r="56" spans="1:11" ht="12.75" customHeight="1">
      <c r="I56" s="641"/>
      <c r="J56" s="641"/>
      <c r="K56" s="641"/>
    </row>
    <row r="57" spans="1:11" ht="12.75" customHeight="1">
      <c r="I57" s="641"/>
      <c r="J57" s="641"/>
      <c r="K57" s="641"/>
    </row>
    <row r="58" spans="1:11" ht="12.75" customHeight="1">
      <c r="I58" s="641"/>
      <c r="J58" s="641"/>
      <c r="K58" s="641"/>
    </row>
  </sheetData>
  <mergeCells count="19">
    <mergeCell ref="D1:E1"/>
    <mergeCell ref="J1:K1"/>
    <mergeCell ref="A2:J2"/>
    <mergeCell ref="A3:J3"/>
    <mergeCell ref="A5:L5"/>
    <mergeCell ref="A7:B7"/>
    <mergeCell ref="I7:K7"/>
    <mergeCell ref="C8:J8"/>
    <mergeCell ref="A9:A10"/>
    <mergeCell ref="B9:B10"/>
    <mergeCell ref="C9:D9"/>
    <mergeCell ref="E9:F9"/>
    <mergeCell ref="G9:H9"/>
    <mergeCell ref="I9:J9"/>
    <mergeCell ref="A50:B50"/>
    <mergeCell ref="C53:F53"/>
    <mergeCell ref="A54:J54"/>
    <mergeCell ref="I55:K58"/>
    <mergeCell ref="K9:K10"/>
  </mergeCells>
  <printOptions horizontalCentered="1"/>
  <pageMargins left="0.70866141732283472" right="0.70866141732283472" top="0.23622047244094491" bottom="0" header="0.31496062992125984" footer="0.31496062992125984"/>
  <pageSetup paperSize="9" scale="68" orientation="landscape" r:id="rId1"/>
</worksheet>
</file>

<file path=xl/worksheets/sheet39.xml><?xml version="1.0" encoding="utf-8"?>
<worksheet xmlns="http://schemas.openxmlformats.org/spreadsheetml/2006/main" xmlns:r="http://schemas.openxmlformats.org/officeDocument/2006/relationships">
  <sheetPr>
    <pageSetUpPr fitToPage="1"/>
  </sheetPr>
  <dimension ref="A1:O55"/>
  <sheetViews>
    <sheetView view="pageBreakPreview" topLeftCell="A37" zoomScaleSheetLayoutView="100" workbookViewId="0">
      <selection activeCell="I55" sqref="I55:K58"/>
    </sheetView>
  </sheetViews>
  <sheetFormatPr defaultRowHeight="12.75"/>
  <cols>
    <col min="1" max="1" width="7.140625" customWidth="1"/>
    <col min="2" max="2" width="14.85546875" customWidth="1"/>
    <col min="3" max="3" width="14.5703125" customWidth="1"/>
    <col min="4" max="4" width="16.5703125" style="264" customWidth="1"/>
    <col min="5" max="8" width="18.42578125" style="264" customWidth="1"/>
  </cols>
  <sheetData>
    <row r="1" spans="1:15">
      <c r="H1" s="267" t="s">
        <v>529</v>
      </c>
    </row>
    <row r="2" spans="1:15" ht="18">
      <c r="A2" s="722" t="s">
        <v>0</v>
      </c>
      <c r="B2" s="722"/>
      <c r="C2" s="722"/>
      <c r="D2" s="722"/>
      <c r="E2" s="722"/>
      <c r="F2" s="722"/>
      <c r="G2" s="722"/>
      <c r="H2" s="722"/>
      <c r="I2" s="215"/>
      <c r="J2" s="215"/>
      <c r="K2" s="215"/>
      <c r="L2" s="215"/>
      <c r="M2" s="215"/>
      <c r="N2" s="215"/>
      <c r="O2" s="215"/>
    </row>
    <row r="3" spans="1:15" ht="21">
      <c r="A3" s="723" t="s">
        <v>679</v>
      </c>
      <c r="B3" s="723"/>
      <c r="C3" s="723"/>
      <c r="D3" s="723"/>
      <c r="E3" s="723"/>
      <c r="F3" s="723"/>
      <c r="G3" s="723"/>
      <c r="H3" s="723"/>
      <c r="I3" s="216"/>
      <c r="J3" s="216"/>
      <c r="K3" s="216"/>
      <c r="L3" s="216"/>
      <c r="M3" s="216"/>
      <c r="N3" s="216"/>
      <c r="O3" s="216"/>
    </row>
    <row r="4" spans="1:15" ht="15">
      <c r="A4" s="185"/>
      <c r="B4" s="185"/>
      <c r="C4" s="185"/>
      <c r="D4" s="261"/>
      <c r="E4" s="261"/>
      <c r="F4" s="261"/>
      <c r="G4" s="261"/>
      <c r="H4" s="261"/>
      <c r="I4" s="185"/>
      <c r="J4" s="185"/>
      <c r="K4" s="185"/>
      <c r="L4" s="185"/>
      <c r="M4" s="185"/>
      <c r="N4" s="185"/>
      <c r="O4" s="185"/>
    </row>
    <row r="5" spans="1:15" ht="18">
      <c r="A5" s="722" t="s">
        <v>528</v>
      </c>
      <c r="B5" s="722"/>
      <c r="C5" s="722"/>
      <c r="D5" s="722"/>
      <c r="E5" s="722"/>
      <c r="F5" s="722"/>
      <c r="G5" s="722"/>
      <c r="H5" s="722"/>
      <c r="I5" s="215"/>
      <c r="J5" s="215"/>
      <c r="K5" s="215"/>
      <c r="L5" s="215"/>
      <c r="M5" s="215"/>
      <c r="N5" s="215"/>
      <c r="O5" s="215"/>
    </row>
    <row r="6" spans="1:15" ht="15">
      <c r="A6" s="186" t="s">
        <v>871</v>
      </c>
      <c r="B6" s="186"/>
      <c r="C6" s="185"/>
      <c r="D6" s="261"/>
      <c r="E6" s="261"/>
      <c r="F6" s="855" t="s">
        <v>978</v>
      </c>
      <c r="G6" s="855"/>
      <c r="H6" s="855"/>
      <c r="I6" s="185"/>
      <c r="J6" s="185"/>
      <c r="K6" s="185"/>
      <c r="L6" s="217"/>
      <c r="M6" s="217"/>
      <c r="N6" s="853"/>
      <c r="O6" s="853"/>
    </row>
    <row r="7" spans="1:15" ht="31.5" customHeight="1">
      <c r="A7" s="842" t="s">
        <v>2</v>
      </c>
      <c r="B7" s="842" t="s">
        <v>3</v>
      </c>
      <c r="C7" s="854" t="s">
        <v>398</v>
      </c>
      <c r="D7" s="850" t="s">
        <v>506</v>
      </c>
      <c r="E7" s="851"/>
      <c r="F7" s="851"/>
      <c r="G7" s="851"/>
      <c r="H7" s="852"/>
    </row>
    <row r="8" spans="1:15" ht="34.5" customHeight="1">
      <c r="A8" s="842"/>
      <c r="B8" s="842"/>
      <c r="C8" s="854"/>
      <c r="D8" s="262" t="s">
        <v>507</v>
      </c>
      <c r="E8" s="262" t="s">
        <v>508</v>
      </c>
      <c r="F8" s="262" t="s">
        <v>509</v>
      </c>
      <c r="G8" s="262" t="s">
        <v>704</v>
      </c>
      <c r="H8" s="262" t="s">
        <v>41</v>
      </c>
    </row>
    <row r="9" spans="1:15" ht="15">
      <c r="A9" s="218">
        <v>1</v>
      </c>
      <c r="B9" s="218">
        <v>2</v>
      </c>
      <c r="C9" s="218">
        <v>3</v>
      </c>
      <c r="D9" s="276">
        <v>4</v>
      </c>
      <c r="E9" s="276">
        <v>5</v>
      </c>
      <c r="F9" s="276">
        <v>6</v>
      </c>
      <c r="G9" s="276">
        <v>7</v>
      </c>
      <c r="H9" s="276">
        <v>8</v>
      </c>
    </row>
    <row r="10" spans="1:15" ht="16.5">
      <c r="A10" s="614">
        <v>1</v>
      </c>
      <c r="B10" s="545" t="s">
        <v>792</v>
      </c>
      <c r="C10" s="615">
        <v>3155</v>
      </c>
      <c r="D10" s="615">
        <v>2663</v>
      </c>
      <c r="E10" s="615">
        <v>0</v>
      </c>
      <c r="F10" s="615">
        <v>490</v>
      </c>
      <c r="G10" s="615">
        <v>0</v>
      </c>
      <c r="H10" s="616"/>
    </row>
    <row r="11" spans="1:15" ht="16.5">
      <c r="A11" s="614">
        <v>2</v>
      </c>
      <c r="B11" s="545" t="s">
        <v>793</v>
      </c>
      <c r="C11" s="615">
        <v>2211</v>
      </c>
      <c r="D11" s="615">
        <v>1499</v>
      </c>
      <c r="E11" s="615">
        <v>0</v>
      </c>
      <c r="F11" s="615">
        <v>382</v>
      </c>
      <c r="G11" s="615">
        <v>330</v>
      </c>
      <c r="H11" s="616"/>
    </row>
    <row r="12" spans="1:15" ht="16.5">
      <c r="A12" s="614">
        <v>3</v>
      </c>
      <c r="B12" s="545" t="s">
        <v>794</v>
      </c>
      <c r="C12" s="615">
        <v>1886</v>
      </c>
      <c r="D12" s="615">
        <v>1518</v>
      </c>
      <c r="E12" s="615">
        <v>0</v>
      </c>
      <c r="F12" s="615">
        <v>368</v>
      </c>
      <c r="G12" s="615">
        <v>0</v>
      </c>
      <c r="H12" s="616"/>
    </row>
    <row r="13" spans="1:15" ht="16.5">
      <c r="A13" s="614">
        <v>4</v>
      </c>
      <c r="B13" s="545" t="s">
        <v>795</v>
      </c>
      <c r="C13" s="615">
        <v>1143</v>
      </c>
      <c r="D13" s="615">
        <v>914</v>
      </c>
      <c r="E13" s="615">
        <v>0</v>
      </c>
      <c r="F13" s="615">
        <v>229</v>
      </c>
      <c r="G13" s="615">
        <v>0</v>
      </c>
      <c r="H13" s="616"/>
    </row>
    <row r="14" spans="1:15" ht="16.5">
      <c r="A14" s="614">
        <v>5</v>
      </c>
      <c r="B14" s="545" t="s">
        <v>796</v>
      </c>
      <c r="C14" s="615">
        <v>2109</v>
      </c>
      <c r="D14" s="615">
        <v>1627</v>
      </c>
      <c r="E14" s="615">
        <v>0</v>
      </c>
      <c r="F14" s="615">
        <v>407</v>
      </c>
      <c r="G14" s="615">
        <v>75</v>
      </c>
      <c r="H14" s="616"/>
    </row>
    <row r="15" spans="1:15" ht="16.5">
      <c r="A15" s="614">
        <v>6</v>
      </c>
      <c r="B15" s="545" t="s">
        <v>797</v>
      </c>
      <c r="C15" s="615">
        <v>1203</v>
      </c>
      <c r="D15" s="615">
        <v>931</v>
      </c>
      <c r="E15" s="615">
        <v>0</v>
      </c>
      <c r="F15" s="615">
        <v>233</v>
      </c>
      <c r="G15" s="615">
        <v>39</v>
      </c>
      <c r="H15" s="616"/>
    </row>
    <row r="16" spans="1:15" ht="16.5">
      <c r="A16" s="614">
        <v>7</v>
      </c>
      <c r="B16" s="545" t="s">
        <v>798</v>
      </c>
      <c r="C16" s="615">
        <v>3129</v>
      </c>
      <c r="D16" s="615">
        <v>2367</v>
      </c>
      <c r="E16" s="615">
        <v>0</v>
      </c>
      <c r="F16" s="615">
        <v>592</v>
      </c>
      <c r="G16" s="615">
        <v>170</v>
      </c>
      <c r="H16" s="616"/>
    </row>
    <row r="17" spans="1:8" ht="16.5">
      <c r="A17" s="614">
        <v>8</v>
      </c>
      <c r="B17" s="545" t="s">
        <v>799</v>
      </c>
      <c r="C17" s="615">
        <v>900</v>
      </c>
      <c r="D17" s="615">
        <v>720</v>
      </c>
      <c r="E17" s="615">
        <v>0</v>
      </c>
      <c r="F17" s="615">
        <v>180</v>
      </c>
      <c r="G17" s="615">
        <v>0</v>
      </c>
      <c r="H17" s="616"/>
    </row>
    <row r="18" spans="1:8" ht="16.5">
      <c r="A18" s="614">
        <v>9</v>
      </c>
      <c r="B18" s="545" t="s">
        <v>800</v>
      </c>
      <c r="C18" s="615">
        <v>526</v>
      </c>
      <c r="D18" s="615">
        <v>421</v>
      </c>
      <c r="E18" s="615">
        <v>0</v>
      </c>
      <c r="F18" s="615">
        <v>105</v>
      </c>
      <c r="G18" s="615">
        <v>0</v>
      </c>
      <c r="H18" s="616"/>
    </row>
    <row r="19" spans="1:8" ht="16.5">
      <c r="A19" s="614">
        <v>10</v>
      </c>
      <c r="B19" s="545" t="s">
        <v>801</v>
      </c>
      <c r="C19" s="615">
        <v>1685</v>
      </c>
      <c r="D19" s="615">
        <v>1348</v>
      </c>
      <c r="E19" s="615">
        <v>0</v>
      </c>
      <c r="F19" s="615">
        <v>337</v>
      </c>
      <c r="G19" s="615">
        <v>0</v>
      </c>
      <c r="H19" s="616"/>
    </row>
    <row r="20" spans="1:8" ht="16.5">
      <c r="A20" s="614">
        <v>11</v>
      </c>
      <c r="B20" s="545" t="s">
        <v>802</v>
      </c>
      <c r="C20" s="615">
        <v>1896</v>
      </c>
      <c r="D20" s="615">
        <v>1426</v>
      </c>
      <c r="E20" s="615">
        <v>0</v>
      </c>
      <c r="F20" s="615">
        <v>345</v>
      </c>
      <c r="G20" s="615">
        <v>125</v>
      </c>
      <c r="H20" s="616"/>
    </row>
    <row r="21" spans="1:8" ht="16.5">
      <c r="A21" s="614">
        <v>12</v>
      </c>
      <c r="B21" s="545" t="s">
        <v>803</v>
      </c>
      <c r="C21" s="615">
        <v>2527</v>
      </c>
      <c r="D21" s="615">
        <v>2022</v>
      </c>
      <c r="E21" s="615">
        <v>0</v>
      </c>
      <c r="F21" s="615">
        <v>505</v>
      </c>
      <c r="G21" s="615">
        <v>0</v>
      </c>
      <c r="H21" s="616"/>
    </row>
    <row r="22" spans="1:8" ht="16.5">
      <c r="A22" s="614">
        <v>13</v>
      </c>
      <c r="B22" s="545" t="s">
        <v>804</v>
      </c>
      <c r="C22" s="615">
        <v>2108</v>
      </c>
      <c r="D22" s="615">
        <v>1698</v>
      </c>
      <c r="E22" s="615">
        <v>0</v>
      </c>
      <c r="F22" s="615">
        <v>410</v>
      </c>
      <c r="G22" s="615">
        <v>0</v>
      </c>
      <c r="H22" s="616"/>
    </row>
    <row r="23" spans="1:8" ht="16.5">
      <c r="A23" s="614">
        <v>14</v>
      </c>
      <c r="B23" s="545" t="s">
        <v>805</v>
      </c>
      <c r="C23" s="615">
        <v>1779</v>
      </c>
      <c r="D23" s="615">
        <v>1436</v>
      </c>
      <c r="E23" s="615">
        <v>0</v>
      </c>
      <c r="F23" s="615">
        <v>343</v>
      </c>
      <c r="G23" s="615">
        <v>0</v>
      </c>
      <c r="H23" s="616"/>
    </row>
    <row r="24" spans="1:8" ht="16.5">
      <c r="A24" s="614">
        <v>15</v>
      </c>
      <c r="B24" s="545" t="s">
        <v>806</v>
      </c>
      <c r="C24" s="615">
        <v>3052</v>
      </c>
      <c r="D24" s="615">
        <v>2441</v>
      </c>
      <c r="E24" s="615">
        <v>0</v>
      </c>
      <c r="F24" s="615">
        <v>611</v>
      </c>
      <c r="G24" s="615">
        <v>0</v>
      </c>
      <c r="H24" s="616"/>
    </row>
    <row r="25" spans="1:8" ht="16.5">
      <c r="A25" s="614">
        <v>16</v>
      </c>
      <c r="B25" s="545" t="s">
        <v>807</v>
      </c>
      <c r="C25" s="615">
        <v>2012</v>
      </c>
      <c r="D25" s="615">
        <v>1610</v>
      </c>
      <c r="E25" s="615">
        <v>0</v>
      </c>
      <c r="F25" s="615">
        <v>402</v>
      </c>
      <c r="G25" s="615">
        <v>0</v>
      </c>
      <c r="H25" s="616"/>
    </row>
    <row r="26" spans="1:8" ht="16.5">
      <c r="A26" s="614">
        <v>17</v>
      </c>
      <c r="B26" s="545" t="s">
        <v>808</v>
      </c>
      <c r="C26" s="615">
        <v>413</v>
      </c>
      <c r="D26" s="615">
        <v>316</v>
      </c>
      <c r="E26" s="615">
        <v>0</v>
      </c>
      <c r="F26" s="615">
        <v>79</v>
      </c>
      <c r="G26" s="615">
        <v>18</v>
      </c>
      <c r="H26" s="616"/>
    </row>
    <row r="27" spans="1:8" ht="16.5">
      <c r="A27" s="614">
        <v>18</v>
      </c>
      <c r="B27" s="545" t="s">
        <v>809</v>
      </c>
      <c r="C27" s="615">
        <v>2063</v>
      </c>
      <c r="D27" s="615">
        <v>526</v>
      </c>
      <c r="E27" s="615">
        <v>0</v>
      </c>
      <c r="F27" s="615">
        <v>127</v>
      </c>
      <c r="G27" s="615">
        <v>1410</v>
      </c>
      <c r="H27" s="616"/>
    </row>
    <row r="28" spans="1:8" ht="16.5">
      <c r="A28" s="614">
        <v>19</v>
      </c>
      <c r="B28" s="545" t="s">
        <v>810</v>
      </c>
      <c r="C28" s="615">
        <v>3276</v>
      </c>
      <c r="D28" s="615">
        <v>2617</v>
      </c>
      <c r="E28" s="615">
        <v>0</v>
      </c>
      <c r="F28" s="615">
        <v>659</v>
      </c>
      <c r="G28" s="615">
        <v>0</v>
      </c>
      <c r="H28" s="616"/>
    </row>
    <row r="29" spans="1:8" ht="16.5">
      <c r="A29" s="614">
        <v>20</v>
      </c>
      <c r="B29" s="545" t="s">
        <v>811</v>
      </c>
      <c r="C29" s="615">
        <v>2608</v>
      </c>
      <c r="D29" s="615">
        <v>2086</v>
      </c>
      <c r="E29" s="615">
        <v>0</v>
      </c>
      <c r="F29" s="615">
        <v>522</v>
      </c>
      <c r="G29" s="615">
        <v>0</v>
      </c>
      <c r="H29" s="616"/>
    </row>
    <row r="30" spans="1:8" ht="16.5">
      <c r="A30" s="614">
        <v>21</v>
      </c>
      <c r="B30" s="545" t="s">
        <v>812</v>
      </c>
      <c r="C30" s="615">
        <v>2427</v>
      </c>
      <c r="D30" s="615">
        <v>1943</v>
      </c>
      <c r="E30" s="615">
        <v>0</v>
      </c>
      <c r="F30" s="615">
        <v>484</v>
      </c>
      <c r="G30" s="615">
        <v>0</v>
      </c>
      <c r="H30" s="616"/>
    </row>
    <row r="31" spans="1:8" ht="16.5">
      <c r="A31" s="614">
        <v>22</v>
      </c>
      <c r="B31" s="545" t="s">
        <v>813</v>
      </c>
      <c r="C31" s="615">
        <v>3033</v>
      </c>
      <c r="D31" s="615">
        <v>2450</v>
      </c>
      <c r="E31" s="615">
        <v>0</v>
      </c>
      <c r="F31" s="615">
        <v>583</v>
      </c>
      <c r="G31" s="615">
        <v>0</v>
      </c>
      <c r="H31" s="616"/>
    </row>
    <row r="32" spans="1:8" ht="16.5">
      <c r="A32" s="614">
        <v>23</v>
      </c>
      <c r="B32" s="545" t="s">
        <v>814</v>
      </c>
      <c r="C32" s="615">
        <v>2581</v>
      </c>
      <c r="D32" s="615">
        <v>2098</v>
      </c>
      <c r="E32" s="615">
        <v>0</v>
      </c>
      <c r="F32" s="615">
        <v>483</v>
      </c>
      <c r="G32" s="615">
        <v>0</v>
      </c>
      <c r="H32" s="616"/>
    </row>
    <row r="33" spans="1:8" ht="16.5">
      <c r="A33" s="614">
        <v>24</v>
      </c>
      <c r="B33" s="545" t="s">
        <v>815</v>
      </c>
      <c r="C33" s="615">
        <v>2269</v>
      </c>
      <c r="D33" s="615">
        <v>1818</v>
      </c>
      <c r="E33" s="615">
        <v>0</v>
      </c>
      <c r="F33" s="615">
        <v>451</v>
      </c>
      <c r="G33" s="615">
        <v>0</v>
      </c>
      <c r="H33" s="616"/>
    </row>
    <row r="34" spans="1:8" ht="16.5">
      <c r="A34" s="614">
        <v>25</v>
      </c>
      <c r="B34" s="545" t="s">
        <v>816</v>
      </c>
      <c r="C34" s="615">
        <v>1518</v>
      </c>
      <c r="D34" s="615">
        <v>1217</v>
      </c>
      <c r="E34" s="615">
        <v>0</v>
      </c>
      <c r="F34" s="615">
        <v>301</v>
      </c>
      <c r="G34" s="615">
        <v>0</v>
      </c>
      <c r="H34" s="616"/>
    </row>
    <row r="35" spans="1:8" ht="16.5">
      <c r="A35" s="614">
        <v>26</v>
      </c>
      <c r="B35" s="545" t="s">
        <v>817</v>
      </c>
      <c r="C35" s="615">
        <v>1937</v>
      </c>
      <c r="D35" s="615">
        <v>1547</v>
      </c>
      <c r="E35" s="615">
        <v>0</v>
      </c>
      <c r="F35" s="615">
        <v>390</v>
      </c>
      <c r="G35" s="615">
        <v>0</v>
      </c>
      <c r="H35" s="616"/>
    </row>
    <row r="36" spans="1:8" ht="16.5">
      <c r="A36" s="614">
        <v>27</v>
      </c>
      <c r="B36" s="545" t="s">
        <v>818</v>
      </c>
      <c r="C36" s="615">
        <v>2073</v>
      </c>
      <c r="D36" s="615">
        <v>1600</v>
      </c>
      <c r="E36" s="615">
        <v>0</v>
      </c>
      <c r="F36" s="615">
        <v>473</v>
      </c>
      <c r="G36" s="615">
        <v>0</v>
      </c>
      <c r="H36" s="616"/>
    </row>
    <row r="37" spans="1:8" ht="16.5">
      <c r="A37" s="614">
        <v>28</v>
      </c>
      <c r="B37" s="545" t="s">
        <v>819</v>
      </c>
      <c r="C37" s="615">
        <v>1829</v>
      </c>
      <c r="D37" s="615">
        <v>1324</v>
      </c>
      <c r="E37" s="615">
        <v>0</v>
      </c>
      <c r="F37" s="615">
        <v>302</v>
      </c>
      <c r="G37" s="615">
        <v>203</v>
      </c>
      <c r="H37" s="616"/>
    </row>
    <row r="38" spans="1:8" ht="16.5">
      <c r="A38" s="614">
        <v>29</v>
      </c>
      <c r="B38" s="545" t="s">
        <v>820</v>
      </c>
      <c r="C38" s="615">
        <v>1961</v>
      </c>
      <c r="D38" s="615">
        <v>1512</v>
      </c>
      <c r="E38" s="615">
        <v>0</v>
      </c>
      <c r="F38" s="615">
        <v>388</v>
      </c>
      <c r="G38" s="615">
        <v>60</v>
      </c>
      <c r="H38" s="616"/>
    </row>
    <row r="39" spans="1:8" ht="16.5">
      <c r="A39" s="614">
        <v>30</v>
      </c>
      <c r="B39" s="545" t="s">
        <v>821</v>
      </c>
      <c r="C39" s="615">
        <v>1017</v>
      </c>
      <c r="D39" s="615">
        <v>868</v>
      </c>
      <c r="E39" s="615">
        <v>0</v>
      </c>
      <c r="F39" s="615">
        <v>72</v>
      </c>
      <c r="G39" s="615">
        <v>77</v>
      </c>
      <c r="H39" s="616"/>
    </row>
    <row r="40" spans="1:8" ht="16.5">
      <c r="A40" s="547">
        <v>31</v>
      </c>
      <c r="B40" s="547" t="s">
        <v>822</v>
      </c>
      <c r="C40" s="615">
        <v>477</v>
      </c>
      <c r="D40" s="615">
        <v>382</v>
      </c>
      <c r="E40" s="615">
        <v>0</v>
      </c>
      <c r="F40" s="615">
        <v>95</v>
      </c>
      <c r="G40" s="615">
        <v>0</v>
      </c>
      <c r="H40" s="616"/>
    </row>
    <row r="41" spans="1:8" ht="16.5">
      <c r="A41" s="547">
        <v>32</v>
      </c>
      <c r="B41" s="547" t="s">
        <v>823</v>
      </c>
      <c r="C41" s="615">
        <v>753</v>
      </c>
      <c r="D41" s="615">
        <v>602</v>
      </c>
      <c r="E41" s="615">
        <v>0</v>
      </c>
      <c r="F41" s="615">
        <v>151</v>
      </c>
      <c r="G41" s="615">
        <v>0</v>
      </c>
      <c r="H41" s="616"/>
    </row>
    <row r="42" spans="1:8" ht="16.5">
      <c r="A42" s="547">
        <v>33</v>
      </c>
      <c r="B42" s="547" t="s">
        <v>824</v>
      </c>
      <c r="C42" s="617">
        <v>1668</v>
      </c>
      <c r="D42" s="618">
        <v>1242</v>
      </c>
      <c r="E42" s="615">
        <v>0</v>
      </c>
      <c r="F42" s="618">
        <v>310</v>
      </c>
      <c r="G42" s="618">
        <v>116</v>
      </c>
      <c r="H42" s="619"/>
    </row>
    <row r="43" spans="1:8" ht="16.5">
      <c r="A43" s="547">
        <v>34</v>
      </c>
      <c r="B43" s="547" t="s">
        <v>825</v>
      </c>
      <c r="C43" s="617">
        <v>1058</v>
      </c>
      <c r="D43" s="618">
        <v>846</v>
      </c>
      <c r="E43" s="615">
        <v>0</v>
      </c>
      <c r="F43" s="618">
        <v>212</v>
      </c>
      <c r="G43" s="618">
        <v>0</v>
      </c>
      <c r="H43" s="619"/>
    </row>
    <row r="44" spans="1:8" ht="16.5">
      <c r="A44" s="547">
        <v>35</v>
      </c>
      <c r="B44" s="547" t="s">
        <v>826</v>
      </c>
      <c r="C44" s="617">
        <v>1495</v>
      </c>
      <c r="D44" s="618">
        <v>1109</v>
      </c>
      <c r="E44" s="615">
        <v>0</v>
      </c>
      <c r="F44" s="618">
        <v>264</v>
      </c>
      <c r="G44" s="618">
        <v>125</v>
      </c>
      <c r="H44" s="619"/>
    </row>
    <row r="45" spans="1:8" ht="16.5">
      <c r="A45" s="547">
        <v>36</v>
      </c>
      <c r="B45" s="547" t="s">
        <v>827</v>
      </c>
      <c r="C45" s="617">
        <v>1285</v>
      </c>
      <c r="D45" s="618">
        <v>1028</v>
      </c>
      <c r="E45" s="615">
        <v>0</v>
      </c>
      <c r="F45" s="618">
        <v>257</v>
      </c>
      <c r="G45" s="618">
        <v>0</v>
      </c>
      <c r="H45" s="619"/>
    </row>
    <row r="46" spans="1:8" ht="16.5">
      <c r="A46" s="547">
        <v>37</v>
      </c>
      <c r="B46" s="547" t="s">
        <v>828</v>
      </c>
      <c r="C46" s="617">
        <v>1710</v>
      </c>
      <c r="D46" s="618">
        <v>1397</v>
      </c>
      <c r="E46" s="615">
        <v>0</v>
      </c>
      <c r="F46" s="618">
        <v>313</v>
      </c>
      <c r="G46" s="618">
        <v>0</v>
      </c>
      <c r="H46" s="619"/>
    </row>
    <row r="47" spans="1:8" ht="16.5">
      <c r="A47" s="547">
        <v>38</v>
      </c>
      <c r="B47" s="547" t="s">
        <v>829</v>
      </c>
      <c r="C47" s="617">
        <v>1523</v>
      </c>
      <c r="D47" s="618">
        <v>1213</v>
      </c>
      <c r="E47" s="615">
        <v>0</v>
      </c>
      <c r="F47" s="618">
        <v>310</v>
      </c>
      <c r="G47" s="618">
        <v>0</v>
      </c>
      <c r="H47" s="619"/>
    </row>
    <row r="48" spans="1:8" ht="16.5">
      <c r="A48" s="642" t="s">
        <v>14</v>
      </c>
      <c r="B48" s="642"/>
      <c r="C48" s="620">
        <f>SUM(C10:C47)</f>
        <v>70295</v>
      </c>
      <c r="D48" s="621">
        <f>SUM(D10:D47)</f>
        <v>54382</v>
      </c>
      <c r="E48" s="622">
        <v>0</v>
      </c>
      <c r="F48" s="621">
        <f>SUM(F10:F47)</f>
        <v>13165</v>
      </c>
      <c r="G48" s="623">
        <f>SUM(G10:G47)</f>
        <v>2748</v>
      </c>
      <c r="H48" s="621"/>
    </row>
    <row r="49" spans="1:8" ht="15" customHeight="1">
      <c r="A49" s="192"/>
      <c r="B49" s="192"/>
      <c r="C49" s="192"/>
      <c r="D49" s="193"/>
      <c r="E49" s="193"/>
      <c r="F49" s="193"/>
      <c r="G49" s="274"/>
      <c r="H49" s="193"/>
    </row>
    <row r="52" spans="1:8" ht="12.75" customHeight="1">
      <c r="F52" s="641" t="s">
        <v>1027</v>
      </c>
      <c r="G52" s="641"/>
      <c r="H52" s="641"/>
    </row>
    <row r="53" spans="1:8" ht="12.75" customHeight="1">
      <c r="F53" s="641"/>
      <c r="G53" s="641"/>
      <c r="H53" s="641"/>
    </row>
    <row r="54" spans="1:8" ht="12.75" customHeight="1">
      <c r="F54" s="641"/>
      <c r="G54" s="641"/>
      <c r="H54" s="641"/>
    </row>
    <row r="55" spans="1:8" ht="12.75" customHeight="1">
      <c r="F55" s="641"/>
      <c r="G55" s="641"/>
      <c r="H55" s="641"/>
    </row>
  </sheetData>
  <mergeCells count="11">
    <mergeCell ref="F52:H55"/>
    <mergeCell ref="N6:O6"/>
    <mergeCell ref="A7:A8"/>
    <mergeCell ref="B7:B8"/>
    <mergeCell ref="C7:C8"/>
    <mergeCell ref="F6:H6"/>
    <mergeCell ref="A2:H2"/>
    <mergeCell ref="A3:H3"/>
    <mergeCell ref="A5:H5"/>
    <mergeCell ref="D7:H7"/>
    <mergeCell ref="A48:B48"/>
  </mergeCells>
  <printOptions horizontalCentered="1"/>
  <pageMargins left="0.70866141732283472" right="0.70866141732283472" top="0.23622047244094491" bottom="0" header="0.31496062992125984" footer="0.31496062992125984"/>
  <pageSetup paperSize="9" scale="62" orientation="landscape"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dimension ref="A1:T57"/>
  <sheetViews>
    <sheetView topLeftCell="A28" zoomScale="80" zoomScaleNormal="80" zoomScaleSheetLayoutView="86" workbookViewId="0">
      <selection activeCell="I55" sqref="I55:K58"/>
    </sheetView>
  </sheetViews>
  <sheetFormatPr defaultColWidth="9.140625" defaultRowHeight="12.75"/>
  <cols>
    <col min="1" max="1" width="9.28515625" style="13" customWidth="1"/>
    <col min="2" max="3" width="8.5703125" style="13" customWidth="1"/>
    <col min="4" max="4" width="12" style="13" customWidth="1"/>
    <col min="5" max="5" width="8.5703125" style="13" customWidth="1"/>
    <col min="6" max="6" width="9.5703125" style="13" customWidth="1"/>
    <col min="7" max="7" width="8.5703125" style="13" customWidth="1"/>
    <col min="8" max="8" width="11.7109375" style="13" customWidth="1"/>
    <col min="9" max="15" width="8.5703125" style="13" customWidth="1"/>
    <col min="16" max="16" width="8.42578125" style="13" customWidth="1"/>
    <col min="17" max="17" width="10.5703125" style="13" customWidth="1"/>
    <col min="18" max="19" width="8.5703125" style="13" customWidth="1"/>
    <col min="20" max="16384" width="9.140625" style="13"/>
  </cols>
  <sheetData>
    <row r="1" spans="1:19">
      <c r="A1" s="13" t="s">
        <v>10</v>
      </c>
      <c r="H1" s="671"/>
      <c r="I1" s="671"/>
      <c r="R1" s="666" t="s">
        <v>50</v>
      </c>
      <c r="S1" s="666"/>
    </row>
    <row r="2" spans="1:19" s="12" customFormat="1" ht="15.75">
      <c r="A2" s="667" t="s">
        <v>0</v>
      </c>
      <c r="B2" s="667"/>
      <c r="C2" s="667"/>
      <c r="D2" s="667"/>
      <c r="E2" s="667"/>
      <c r="F2" s="667"/>
      <c r="G2" s="667"/>
      <c r="H2" s="667"/>
      <c r="I2" s="667"/>
      <c r="J2" s="667"/>
      <c r="K2" s="667"/>
      <c r="L2" s="667"/>
      <c r="M2" s="667"/>
      <c r="N2" s="667"/>
      <c r="O2" s="667"/>
      <c r="P2" s="667"/>
      <c r="Q2" s="667"/>
      <c r="R2" s="667"/>
      <c r="S2" s="667"/>
    </row>
    <row r="3" spans="1:19" s="12" customFormat="1" ht="20.25" customHeight="1">
      <c r="A3" s="668" t="s">
        <v>652</v>
      </c>
      <c r="B3" s="668"/>
      <c r="C3" s="668"/>
      <c r="D3" s="668"/>
      <c r="E3" s="668"/>
      <c r="F3" s="668"/>
      <c r="G3" s="668"/>
      <c r="H3" s="668"/>
      <c r="I3" s="668"/>
      <c r="J3" s="668"/>
      <c r="K3" s="668"/>
      <c r="L3" s="668"/>
      <c r="M3" s="668"/>
      <c r="N3" s="668"/>
      <c r="O3" s="668"/>
      <c r="P3" s="668"/>
      <c r="Q3" s="668"/>
      <c r="R3" s="668"/>
      <c r="S3" s="668"/>
    </row>
    <row r="5" spans="1:19" s="12" customFormat="1" ht="15.75">
      <c r="A5" s="669" t="s">
        <v>653</v>
      </c>
      <c r="B5" s="669"/>
      <c r="C5" s="669"/>
      <c r="D5" s="669"/>
      <c r="E5" s="669"/>
      <c r="F5" s="669"/>
      <c r="G5" s="669"/>
      <c r="H5" s="669"/>
      <c r="I5" s="669"/>
      <c r="J5" s="669"/>
      <c r="K5" s="669"/>
      <c r="L5" s="669"/>
      <c r="M5" s="669"/>
      <c r="N5" s="669"/>
      <c r="O5" s="669"/>
      <c r="P5" s="669"/>
      <c r="Q5" s="669"/>
      <c r="R5" s="669"/>
      <c r="S5" s="669"/>
    </row>
    <row r="6" spans="1:19">
      <c r="A6" s="670" t="s">
        <v>1020</v>
      </c>
      <c r="B6" s="670"/>
    </row>
    <row r="7" spans="1:19">
      <c r="A7" s="670" t="s">
        <v>164</v>
      </c>
      <c r="B7" s="670"/>
      <c r="C7" s="670"/>
      <c r="D7" s="670"/>
      <c r="E7" s="670"/>
      <c r="F7" s="670"/>
      <c r="G7" s="670"/>
      <c r="H7" s="670"/>
      <c r="I7" s="670"/>
      <c r="R7" s="26"/>
      <c r="S7" s="26"/>
    </row>
    <row r="9" spans="1:19" ht="18" customHeight="1">
      <c r="A9" s="5"/>
      <c r="B9" s="658" t="s">
        <v>37</v>
      </c>
      <c r="C9" s="658"/>
      <c r="D9" s="658" t="s">
        <v>38</v>
      </c>
      <c r="E9" s="658"/>
      <c r="F9" s="658" t="s">
        <v>39</v>
      </c>
      <c r="G9" s="658"/>
      <c r="H9" s="672" t="s">
        <v>40</v>
      </c>
      <c r="I9" s="672"/>
      <c r="J9" s="658" t="s">
        <v>41</v>
      </c>
      <c r="K9" s="658"/>
      <c r="L9" s="24" t="s">
        <v>14</v>
      </c>
    </row>
    <row r="10" spans="1:19" s="61" customFormat="1" ht="13.5" customHeight="1">
      <c r="A10" s="62">
        <v>1</v>
      </c>
      <c r="B10" s="651">
        <v>2</v>
      </c>
      <c r="C10" s="651"/>
      <c r="D10" s="651">
        <v>3</v>
      </c>
      <c r="E10" s="651"/>
      <c r="F10" s="651">
        <v>4</v>
      </c>
      <c r="G10" s="651"/>
      <c r="H10" s="651">
        <v>5</v>
      </c>
      <c r="I10" s="651"/>
      <c r="J10" s="651">
        <v>6</v>
      </c>
      <c r="K10" s="651"/>
      <c r="L10" s="62">
        <v>7</v>
      </c>
    </row>
    <row r="11" spans="1:19">
      <c r="A11" s="3" t="s">
        <v>42</v>
      </c>
      <c r="B11" s="639">
        <v>25324</v>
      </c>
      <c r="C11" s="639"/>
      <c r="D11" s="639">
        <v>2799</v>
      </c>
      <c r="E11" s="639"/>
      <c r="F11" s="639">
        <v>50549</v>
      </c>
      <c r="G11" s="639"/>
      <c r="H11" s="639">
        <v>8896</v>
      </c>
      <c r="I11" s="639"/>
      <c r="J11" s="639">
        <v>5745</v>
      </c>
      <c r="K11" s="639"/>
      <c r="L11" s="17">
        <f>SUM(B11:K11)</f>
        <v>93313</v>
      </c>
    </row>
    <row r="12" spans="1:19">
      <c r="A12" s="3" t="s">
        <v>43</v>
      </c>
      <c r="B12" s="639">
        <v>38491</v>
      </c>
      <c r="C12" s="639"/>
      <c r="D12" s="639">
        <v>4589</v>
      </c>
      <c r="E12" s="639"/>
      <c r="F12" s="639">
        <v>79786</v>
      </c>
      <c r="G12" s="639"/>
      <c r="H12" s="639">
        <v>14213</v>
      </c>
      <c r="I12" s="639"/>
      <c r="J12" s="639">
        <v>8477</v>
      </c>
      <c r="K12" s="639"/>
      <c r="L12" s="17">
        <f>SUM(B12:K12)</f>
        <v>145556</v>
      </c>
    </row>
    <row r="13" spans="1:19">
      <c r="A13" s="3" t="s">
        <v>14</v>
      </c>
      <c r="B13" s="635">
        <f>SUM(B11:B12)</f>
        <v>63815</v>
      </c>
      <c r="C13" s="635"/>
      <c r="D13" s="635">
        <f>SUM(D11:D12)</f>
        <v>7388</v>
      </c>
      <c r="E13" s="635"/>
      <c r="F13" s="635">
        <f>SUM(F11:F12)</f>
        <v>130335</v>
      </c>
      <c r="G13" s="635"/>
      <c r="H13" s="635">
        <f>SUM(H11:H12)</f>
        <v>23109</v>
      </c>
      <c r="I13" s="635"/>
      <c r="J13" s="635">
        <f>SUM(J11:J12)</f>
        <v>14222</v>
      </c>
      <c r="K13" s="635"/>
      <c r="L13" s="3">
        <f>SUM(B13:K13)</f>
        <v>238869</v>
      </c>
    </row>
    <row r="14" spans="1:19">
      <c r="A14" s="10"/>
      <c r="B14" s="10"/>
      <c r="C14" s="10"/>
      <c r="D14" s="10"/>
      <c r="E14" s="10"/>
      <c r="F14" s="10"/>
      <c r="G14" s="10"/>
      <c r="H14" s="10"/>
      <c r="I14" s="10"/>
      <c r="J14" s="10"/>
      <c r="K14" s="10"/>
      <c r="L14" s="10"/>
    </row>
    <row r="15" spans="1:19">
      <c r="A15" s="674" t="s">
        <v>438</v>
      </c>
      <c r="B15" s="674"/>
      <c r="C15" s="674"/>
      <c r="D15" s="674"/>
      <c r="E15" s="674"/>
      <c r="F15" s="674"/>
      <c r="G15" s="674"/>
      <c r="H15" s="10"/>
      <c r="I15" s="10"/>
      <c r="J15" s="10"/>
      <c r="K15" s="10"/>
      <c r="L15" s="10"/>
    </row>
    <row r="16" spans="1:19" ht="12.75" customHeight="1">
      <c r="A16" s="676" t="s">
        <v>173</v>
      </c>
      <c r="B16" s="677"/>
      <c r="C16" s="675" t="s">
        <v>202</v>
      </c>
      <c r="D16" s="675"/>
      <c r="E16" s="3" t="s">
        <v>14</v>
      </c>
      <c r="I16" s="10"/>
      <c r="J16" s="10"/>
      <c r="K16" s="10"/>
      <c r="L16" s="10"/>
    </row>
    <row r="17" spans="1:20">
      <c r="A17" s="637"/>
      <c r="B17" s="638"/>
      <c r="C17" s="637"/>
      <c r="D17" s="638"/>
      <c r="E17" s="3"/>
      <c r="I17" s="10"/>
      <c r="J17" s="10"/>
      <c r="K17" s="10"/>
      <c r="L17" s="10"/>
    </row>
    <row r="18" spans="1:20">
      <c r="A18" s="637">
        <v>600</v>
      </c>
      <c r="B18" s="638"/>
      <c r="C18" s="637">
        <v>650</v>
      </c>
      <c r="D18" s="638"/>
      <c r="E18" s="3">
        <v>1250</v>
      </c>
      <c r="I18" s="10"/>
      <c r="J18" s="10"/>
      <c r="K18" s="10"/>
      <c r="L18" s="10"/>
    </row>
    <row r="19" spans="1:20">
      <c r="A19" s="244"/>
      <c r="B19" s="244"/>
      <c r="C19" s="244"/>
      <c r="D19" s="244"/>
      <c r="E19" s="244"/>
      <c r="F19" s="244"/>
      <c r="G19" s="244"/>
      <c r="H19" s="10"/>
      <c r="I19" s="10"/>
      <c r="J19" s="10"/>
      <c r="K19" s="10"/>
      <c r="L19" s="10"/>
    </row>
    <row r="21" spans="1:20" ht="19.149999999999999" customHeight="1">
      <c r="A21" s="673" t="s">
        <v>165</v>
      </c>
      <c r="B21" s="673"/>
      <c r="C21" s="673"/>
      <c r="D21" s="673"/>
      <c r="E21" s="673"/>
      <c r="F21" s="673"/>
      <c r="G21" s="673"/>
      <c r="H21" s="673"/>
      <c r="I21" s="673"/>
      <c r="J21" s="673"/>
      <c r="K21" s="673"/>
      <c r="L21" s="673"/>
      <c r="M21" s="673"/>
      <c r="N21" s="673"/>
      <c r="O21" s="673"/>
      <c r="P21" s="673"/>
      <c r="Q21" s="673"/>
      <c r="R21" s="673"/>
      <c r="S21" s="673"/>
    </row>
    <row r="22" spans="1:20">
      <c r="A22" s="658" t="s">
        <v>18</v>
      </c>
      <c r="B22" s="658" t="s">
        <v>44</v>
      </c>
      <c r="C22" s="658"/>
      <c r="D22" s="658"/>
      <c r="E22" s="659" t="s">
        <v>19</v>
      </c>
      <c r="F22" s="659"/>
      <c r="G22" s="659"/>
      <c r="H22" s="659"/>
      <c r="I22" s="659"/>
      <c r="J22" s="659"/>
      <c r="K22" s="659"/>
      <c r="L22" s="659"/>
      <c r="M22" s="635" t="s">
        <v>20</v>
      </c>
      <c r="N22" s="635"/>
      <c r="O22" s="635"/>
      <c r="P22" s="635"/>
      <c r="Q22" s="635"/>
      <c r="R22" s="635"/>
      <c r="S22" s="635"/>
      <c r="T22" s="635"/>
    </row>
    <row r="23" spans="1:20" ht="33.75" customHeight="1">
      <c r="A23" s="658"/>
      <c r="B23" s="658"/>
      <c r="C23" s="658"/>
      <c r="D23" s="658"/>
      <c r="E23" s="644" t="s">
        <v>129</v>
      </c>
      <c r="F23" s="646"/>
      <c r="G23" s="644" t="s">
        <v>166</v>
      </c>
      <c r="H23" s="646"/>
      <c r="I23" s="658" t="s">
        <v>45</v>
      </c>
      <c r="J23" s="658"/>
      <c r="K23" s="644" t="s">
        <v>87</v>
      </c>
      <c r="L23" s="646"/>
      <c r="M23" s="644" t="s">
        <v>88</v>
      </c>
      <c r="N23" s="646"/>
      <c r="O23" s="644" t="s">
        <v>166</v>
      </c>
      <c r="P23" s="646"/>
      <c r="Q23" s="658" t="s">
        <v>45</v>
      </c>
      <c r="R23" s="658"/>
      <c r="S23" s="658" t="s">
        <v>87</v>
      </c>
      <c r="T23" s="658"/>
    </row>
    <row r="24" spans="1:20" s="61" customFormat="1" ht="15.75" customHeight="1">
      <c r="A24" s="62">
        <v>1</v>
      </c>
      <c r="B24" s="652">
        <v>2</v>
      </c>
      <c r="C24" s="653"/>
      <c r="D24" s="654"/>
      <c r="E24" s="652">
        <v>3</v>
      </c>
      <c r="F24" s="654"/>
      <c r="G24" s="652">
        <v>4</v>
      </c>
      <c r="H24" s="654"/>
      <c r="I24" s="651">
        <v>5</v>
      </c>
      <c r="J24" s="651"/>
      <c r="K24" s="651">
        <v>6</v>
      </c>
      <c r="L24" s="651"/>
      <c r="M24" s="652">
        <v>3</v>
      </c>
      <c r="N24" s="654"/>
      <c r="O24" s="652">
        <v>4</v>
      </c>
      <c r="P24" s="654"/>
      <c r="Q24" s="651">
        <v>5</v>
      </c>
      <c r="R24" s="651"/>
      <c r="S24" s="651">
        <v>6</v>
      </c>
      <c r="T24" s="651"/>
    </row>
    <row r="25" spans="1:20" ht="27.75" customHeight="1">
      <c r="A25" s="60">
        <v>1</v>
      </c>
      <c r="B25" s="655" t="s">
        <v>499</v>
      </c>
      <c r="C25" s="656"/>
      <c r="D25" s="657"/>
      <c r="E25" s="663">
        <v>100</v>
      </c>
      <c r="F25" s="664"/>
      <c r="G25" s="637" t="s">
        <v>365</v>
      </c>
      <c r="H25" s="638"/>
      <c r="I25" s="639">
        <v>250</v>
      </c>
      <c r="J25" s="639"/>
      <c r="K25" s="639">
        <v>3</v>
      </c>
      <c r="L25" s="639"/>
      <c r="M25" s="663">
        <v>150</v>
      </c>
      <c r="N25" s="664"/>
      <c r="O25" s="637" t="s">
        <v>365</v>
      </c>
      <c r="P25" s="638"/>
      <c r="Q25" s="639">
        <v>380</v>
      </c>
      <c r="R25" s="639"/>
      <c r="S25" s="639">
        <v>6</v>
      </c>
      <c r="T25" s="639"/>
    </row>
    <row r="26" spans="1:20">
      <c r="A26" s="60">
        <v>2</v>
      </c>
      <c r="B26" s="660" t="s">
        <v>46</v>
      </c>
      <c r="C26" s="661"/>
      <c r="D26" s="662"/>
      <c r="E26" s="663">
        <v>20</v>
      </c>
      <c r="F26" s="664"/>
      <c r="G26" s="637" t="s">
        <v>365</v>
      </c>
      <c r="H26" s="638"/>
      <c r="I26" s="639">
        <v>80</v>
      </c>
      <c r="J26" s="639"/>
      <c r="K26" s="639">
        <v>5</v>
      </c>
      <c r="L26" s="639"/>
      <c r="M26" s="663">
        <v>30</v>
      </c>
      <c r="N26" s="664"/>
      <c r="O26" s="637" t="s">
        <v>365</v>
      </c>
      <c r="P26" s="638"/>
      <c r="Q26" s="639">
        <v>120</v>
      </c>
      <c r="R26" s="639"/>
      <c r="S26" s="639">
        <v>7.5</v>
      </c>
      <c r="T26" s="639"/>
    </row>
    <row r="27" spans="1:20">
      <c r="A27" s="60">
        <v>3</v>
      </c>
      <c r="B27" s="660" t="s">
        <v>167</v>
      </c>
      <c r="C27" s="661"/>
      <c r="D27" s="662"/>
      <c r="E27" s="663">
        <v>50</v>
      </c>
      <c r="F27" s="664"/>
      <c r="G27" s="663">
        <v>1.83</v>
      </c>
      <c r="H27" s="664"/>
      <c r="I27" s="639">
        <v>70</v>
      </c>
      <c r="J27" s="639"/>
      <c r="K27" s="639">
        <v>4</v>
      </c>
      <c r="L27" s="639"/>
      <c r="M27" s="663">
        <v>75</v>
      </c>
      <c r="N27" s="664"/>
      <c r="O27" s="678">
        <v>2.75</v>
      </c>
      <c r="P27" s="679"/>
      <c r="Q27" s="639">
        <v>95</v>
      </c>
      <c r="R27" s="639"/>
      <c r="S27" s="639">
        <v>6</v>
      </c>
      <c r="T27" s="639"/>
    </row>
    <row r="28" spans="1:20">
      <c r="A28" s="60">
        <v>4</v>
      </c>
      <c r="B28" s="660" t="s">
        <v>47</v>
      </c>
      <c r="C28" s="661"/>
      <c r="D28" s="662"/>
      <c r="E28" s="663">
        <v>5</v>
      </c>
      <c r="F28" s="664"/>
      <c r="G28" s="663">
        <v>0.9</v>
      </c>
      <c r="H28" s="664"/>
      <c r="I28" s="639">
        <v>60</v>
      </c>
      <c r="J28" s="639"/>
      <c r="K28" s="639">
        <v>0</v>
      </c>
      <c r="L28" s="639"/>
      <c r="M28" s="663">
        <v>7.5</v>
      </c>
      <c r="N28" s="664"/>
      <c r="O28" s="678">
        <v>1.1599999999999999</v>
      </c>
      <c r="P28" s="679"/>
      <c r="Q28" s="639">
        <v>90</v>
      </c>
      <c r="R28" s="639"/>
      <c r="S28" s="639">
        <v>0</v>
      </c>
      <c r="T28" s="639"/>
    </row>
    <row r="29" spans="1:20">
      <c r="A29" s="60">
        <v>5</v>
      </c>
      <c r="B29" s="660" t="s">
        <v>48</v>
      </c>
      <c r="C29" s="661"/>
      <c r="D29" s="662"/>
      <c r="E29" s="663" t="s">
        <v>877</v>
      </c>
      <c r="F29" s="664"/>
      <c r="G29" s="663">
        <v>0.54</v>
      </c>
      <c r="H29" s="664"/>
      <c r="I29" s="639">
        <v>15</v>
      </c>
      <c r="J29" s="639"/>
      <c r="K29" s="639">
        <v>0.8</v>
      </c>
      <c r="L29" s="639"/>
      <c r="M29" s="663" t="s">
        <v>877</v>
      </c>
      <c r="N29" s="664"/>
      <c r="O29" s="678">
        <v>0.86</v>
      </c>
      <c r="P29" s="679"/>
      <c r="Q29" s="639">
        <v>22</v>
      </c>
      <c r="R29" s="639"/>
      <c r="S29" s="639">
        <v>0.9</v>
      </c>
      <c r="T29" s="639"/>
    </row>
    <row r="30" spans="1:20">
      <c r="A30" s="60">
        <v>6</v>
      </c>
      <c r="B30" s="660" t="s">
        <v>49</v>
      </c>
      <c r="C30" s="661"/>
      <c r="D30" s="662"/>
      <c r="E30" s="663">
        <v>100</v>
      </c>
      <c r="F30" s="664"/>
      <c r="G30" s="663">
        <v>0.18</v>
      </c>
      <c r="H30" s="664"/>
      <c r="I30" s="639">
        <v>0</v>
      </c>
      <c r="J30" s="639"/>
      <c r="K30" s="639">
        <v>0</v>
      </c>
      <c r="L30" s="639"/>
      <c r="M30" s="663">
        <v>150</v>
      </c>
      <c r="N30" s="664"/>
      <c r="O30" s="678">
        <v>0.39</v>
      </c>
      <c r="P30" s="679"/>
      <c r="Q30" s="639">
        <v>0</v>
      </c>
      <c r="R30" s="639"/>
      <c r="S30" s="639">
        <v>0</v>
      </c>
      <c r="T30" s="639"/>
    </row>
    <row r="31" spans="1:20">
      <c r="A31" s="60">
        <v>7</v>
      </c>
      <c r="B31" s="665" t="s">
        <v>168</v>
      </c>
      <c r="C31" s="665"/>
      <c r="D31" s="665"/>
      <c r="E31" s="663">
        <v>0</v>
      </c>
      <c r="F31" s="664"/>
      <c r="G31" s="663">
        <v>0.68</v>
      </c>
      <c r="H31" s="664"/>
      <c r="I31" s="639">
        <v>0</v>
      </c>
      <c r="J31" s="639"/>
      <c r="K31" s="639">
        <v>0</v>
      </c>
      <c r="L31" s="639"/>
      <c r="M31" s="663">
        <v>0</v>
      </c>
      <c r="N31" s="664"/>
      <c r="O31" s="678">
        <v>1.02</v>
      </c>
      <c r="P31" s="679"/>
      <c r="Q31" s="639">
        <v>0</v>
      </c>
      <c r="R31" s="639"/>
      <c r="S31" s="639">
        <v>0</v>
      </c>
      <c r="T31" s="639"/>
    </row>
    <row r="32" spans="1:20">
      <c r="A32" s="60"/>
      <c r="B32" s="658" t="s">
        <v>14</v>
      </c>
      <c r="C32" s="658"/>
      <c r="D32" s="658"/>
      <c r="E32" s="639"/>
      <c r="F32" s="639"/>
      <c r="G32" s="635">
        <f>SUM(G27:G31)</f>
        <v>4.13</v>
      </c>
      <c r="H32" s="635"/>
      <c r="I32" s="635">
        <f>SUM(I25:I31)</f>
        <v>475</v>
      </c>
      <c r="J32" s="635"/>
      <c r="K32" s="635">
        <f>SUM(K25:K31)</f>
        <v>12.8</v>
      </c>
      <c r="L32" s="635"/>
      <c r="M32" s="635"/>
      <c r="N32" s="635"/>
      <c r="O32" s="680">
        <f>SUM(O27:O31)</f>
        <v>6.18</v>
      </c>
      <c r="P32" s="681"/>
      <c r="Q32" s="635">
        <f>SUM(Q25:Q31)</f>
        <v>707</v>
      </c>
      <c r="R32" s="635"/>
      <c r="S32" s="635">
        <f>SUM(S25:S31)</f>
        <v>20.399999999999999</v>
      </c>
      <c r="T32" s="635"/>
    </row>
    <row r="33" spans="1:20">
      <c r="A33" s="102"/>
      <c r="B33" s="103"/>
      <c r="C33" s="103"/>
      <c r="D33" s="103"/>
      <c r="E33" s="10"/>
      <c r="F33" s="10"/>
      <c r="G33" s="10"/>
      <c r="H33" s="10"/>
      <c r="I33" s="10"/>
      <c r="J33" s="10"/>
      <c r="K33" s="10"/>
      <c r="L33" s="10"/>
      <c r="M33" s="10"/>
      <c r="N33" s="10"/>
      <c r="O33" s="10"/>
      <c r="P33" s="10"/>
      <c r="Q33" s="10"/>
      <c r="R33" s="10"/>
      <c r="S33" s="10"/>
      <c r="T33" s="10"/>
    </row>
    <row r="34" spans="1:20" ht="12.75" customHeight="1">
      <c r="A34" s="247" t="s">
        <v>417</v>
      </c>
      <c r="B34" s="640" t="s">
        <v>476</v>
      </c>
      <c r="C34" s="640"/>
      <c r="D34" s="640"/>
      <c r="E34" s="640"/>
      <c r="F34" s="640"/>
      <c r="G34" s="640"/>
      <c r="H34" s="640"/>
      <c r="I34" s="10"/>
      <c r="J34" s="10"/>
      <c r="K34" s="10"/>
      <c r="L34" s="10"/>
      <c r="M34" s="10"/>
      <c r="N34" s="10"/>
      <c r="O34" s="10"/>
      <c r="P34" s="10"/>
      <c r="Q34" s="10"/>
      <c r="R34" s="10"/>
      <c r="S34" s="10"/>
      <c r="T34" s="10"/>
    </row>
    <row r="35" spans="1:20">
      <c r="A35" s="247"/>
      <c r="B35" s="103"/>
      <c r="C35" s="103"/>
      <c r="D35" s="103"/>
      <c r="E35" s="10"/>
      <c r="F35" s="10"/>
      <c r="G35" s="10"/>
      <c r="H35" s="10"/>
      <c r="I35" s="10"/>
      <c r="J35" s="10"/>
      <c r="K35" s="10"/>
      <c r="L35" s="10"/>
      <c r="M35" s="10"/>
      <c r="N35" s="10"/>
      <c r="O35" s="10"/>
      <c r="P35" s="10"/>
      <c r="Q35" s="10"/>
      <c r="R35" s="10"/>
      <c r="S35" s="10"/>
      <c r="T35" s="10"/>
    </row>
    <row r="36" spans="1:20" s="26" customFormat="1" ht="17.25" customHeight="1">
      <c r="A36" s="2" t="s">
        <v>18</v>
      </c>
      <c r="B36" s="683" t="s">
        <v>418</v>
      </c>
      <c r="C36" s="684"/>
      <c r="D36" s="685"/>
      <c r="E36" s="644" t="s">
        <v>19</v>
      </c>
      <c r="F36" s="645"/>
      <c r="G36" s="645"/>
      <c r="H36" s="645"/>
      <c r="I36" s="645"/>
      <c r="J36" s="646"/>
      <c r="K36" s="635" t="s">
        <v>20</v>
      </c>
      <c r="L36" s="635"/>
      <c r="M36" s="635"/>
      <c r="N36" s="635"/>
      <c r="O36" s="635"/>
      <c r="P36" s="635"/>
      <c r="Q36" s="636"/>
      <c r="R36" s="636"/>
      <c r="S36" s="636"/>
      <c r="T36" s="636"/>
    </row>
    <row r="37" spans="1:20">
      <c r="A37" s="4"/>
      <c r="B37" s="686"/>
      <c r="C37" s="687"/>
      <c r="D37" s="688"/>
      <c r="E37" s="637" t="s">
        <v>435</v>
      </c>
      <c r="F37" s="638"/>
      <c r="G37" s="637" t="s">
        <v>436</v>
      </c>
      <c r="H37" s="638"/>
      <c r="I37" s="637" t="s">
        <v>437</v>
      </c>
      <c r="J37" s="638"/>
      <c r="K37" s="635" t="s">
        <v>435</v>
      </c>
      <c r="L37" s="635"/>
      <c r="M37" s="635" t="s">
        <v>436</v>
      </c>
      <c r="N37" s="635"/>
      <c r="O37" s="635" t="s">
        <v>437</v>
      </c>
      <c r="P37" s="635"/>
      <c r="Q37" s="10"/>
      <c r="R37" s="10"/>
      <c r="S37" s="10"/>
      <c r="T37" s="10"/>
    </row>
    <row r="38" spans="1:20">
      <c r="A38" s="60">
        <v>1</v>
      </c>
      <c r="B38" s="637"/>
      <c r="C38" s="647"/>
      <c r="D38" s="638"/>
      <c r="E38" s="637" t="s">
        <v>839</v>
      </c>
      <c r="F38" s="638"/>
      <c r="G38" s="637" t="s">
        <v>839</v>
      </c>
      <c r="H38" s="638"/>
      <c r="I38" s="637" t="s">
        <v>839</v>
      </c>
      <c r="J38" s="638"/>
      <c r="K38" s="637" t="s">
        <v>839</v>
      </c>
      <c r="L38" s="638"/>
      <c r="M38" s="637" t="s">
        <v>839</v>
      </c>
      <c r="N38" s="638"/>
      <c r="O38" s="637" t="s">
        <v>839</v>
      </c>
      <c r="P38" s="638"/>
      <c r="Q38" s="10"/>
      <c r="R38" s="10"/>
      <c r="S38" s="10"/>
      <c r="T38" s="10"/>
    </row>
    <row r="39" spans="1:20">
      <c r="A39" s="60">
        <v>2</v>
      </c>
      <c r="B39" s="637"/>
      <c r="C39" s="647"/>
      <c r="D39" s="638"/>
      <c r="E39" s="637" t="s">
        <v>839</v>
      </c>
      <c r="F39" s="638"/>
      <c r="G39" s="637" t="s">
        <v>839</v>
      </c>
      <c r="H39" s="638"/>
      <c r="I39" s="637" t="s">
        <v>839</v>
      </c>
      <c r="J39" s="638"/>
      <c r="K39" s="637" t="s">
        <v>839</v>
      </c>
      <c r="L39" s="638"/>
      <c r="M39" s="637" t="s">
        <v>839</v>
      </c>
      <c r="N39" s="638"/>
      <c r="O39" s="637" t="s">
        <v>839</v>
      </c>
      <c r="P39" s="638"/>
      <c r="Q39" s="10"/>
      <c r="R39" s="10"/>
      <c r="S39" s="10"/>
      <c r="T39" s="10"/>
    </row>
    <row r="40" spans="1:20">
      <c r="A40" s="60">
        <v>3</v>
      </c>
      <c r="B40" s="637"/>
      <c r="C40" s="647"/>
      <c r="D40" s="638"/>
      <c r="E40" s="637" t="s">
        <v>839</v>
      </c>
      <c r="F40" s="638"/>
      <c r="G40" s="637" t="s">
        <v>839</v>
      </c>
      <c r="H40" s="638"/>
      <c r="I40" s="637" t="s">
        <v>839</v>
      </c>
      <c r="J40" s="638"/>
      <c r="K40" s="637" t="s">
        <v>839</v>
      </c>
      <c r="L40" s="638"/>
      <c r="M40" s="637" t="s">
        <v>839</v>
      </c>
      <c r="N40" s="638"/>
      <c r="O40" s="637" t="s">
        <v>839</v>
      </c>
      <c r="P40" s="638"/>
      <c r="Q40" s="10"/>
      <c r="R40" s="10"/>
      <c r="S40" s="10"/>
      <c r="T40" s="10"/>
    </row>
    <row r="41" spans="1:20">
      <c r="A41" s="60">
        <v>4</v>
      </c>
      <c r="B41" s="644"/>
      <c r="C41" s="645"/>
      <c r="D41" s="646"/>
      <c r="E41" s="637" t="s">
        <v>839</v>
      </c>
      <c r="F41" s="638"/>
      <c r="G41" s="637" t="s">
        <v>839</v>
      </c>
      <c r="H41" s="638"/>
      <c r="I41" s="637" t="s">
        <v>839</v>
      </c>
      <c r="J41" s="638"/>
      <c r="K41" s="637" t="s">
        <v>839</v>
      </c>
      <c r="L41" s="638"/>
      <c r="M41" s="637" t="s">
        <v>839</v>
      </c>
      <c r="N41" s="638"/>
      <c r="O41" s="637" t="s">
        <v>839</v>
      </c>
      <c r="P41" s="638"/>
      <c r="Q41" s="10"/>
      <c r="R41" s="10"/>
      <c r="S41" s="10"/>
      <c r="T41" s="10"/>
    </row>
    <row r="43" spans="1:20" ht="13.9" customHeight="1">
      <c r="A43" s="682" t="s">
        <v>179</v>
      </c>
      <c r="B43" s="682"/>
      <c r="C43" s="682"/>
      <c r="D43" s="682"/>
      <c r="E43" s="682"/>
      <c r="F43" s="682"/>
      <c r="G43" s="682"/>
      <c r="H43" s="682"/>
      <c r="I43" s="682"/>
    </row>
    <row r="44" spans="1:20" ht="13.9" customHeight="1">
      <c r="A44" s="642" t="s">
        <v>52</v>
      </c>
      <c r="B44" s="642" t="s">
        <v>19</v>
      </c>
      <c r="C44" s="642"/>
      <c r="D44" s="642"/>
      <c r="E44" s="643" t="s">
        <v>20</v>
      </c>
      <c r="F44" s="643"/>
      <c r="G44" s="643"/>
      <c r="H44" s="648" t="s">
        <v>142</v>
      </c>
      <c r="I44"/>
    </row>
    <row r="45" spans="1:20" ht="15">
      <c r="A45" s="642"/>
      <c r="B45" s="42" t="s">
        <v>169</v>
      </c>
      <c r="C45" s="63" t="s">
        <v>94</v>
      </c>
      <c r="D45" s="42" t="s">
        <v>14</v>
      </c>
      <c r="E45" s="42" t="s">
        <v>169</v>
      </c>
      <c r="F45" s="63" t="s">
        <v>94</v>
      </c>
      <c r="G45" s="42" t="s">
        <v>14</v>
      </c>
      <c r="H45" s="649"/>
      <c r="I45"/>
    </row>
    <row r="46" spans="1:20" ht="14.25">
      <c r="A46" s="25" t="s">
        <v>524</v>
      </c>
      <c r="B46" s="579">
        <v>2.48</v>
      </c>
      <c r="C46" s="579">
        <v>1.65</v>
      </c>
      <c r="D46" s="580">
        <f>SUM(B46:C46)</f>
        <v>4.13</v>
      </c>
      <c r="E46" s="580">
        <v>3.71</v>
      </c>
      <c r="F46" s="579">
        <v>2.4700000000000002</v>
      </c>
      <c r="G46" s="579">
        <f>SUM(E46:F46)</f>
        <v>6.18</v>
      </c>
      <c r="H46" s="45"/>
      <c r="I46"/>
    </row>
    <row r="47" spans="1:20" ht="14.25">
      <c r="A47" s="25" t="s">
        <v>875</v>
      </c>
      <c r="B47" s="579">
        <v>2.67</v>
      </c>
      <c r="C47" s="579">
        <v>1.77</v>
      </c>
      <c r="D47" s="347">
        <f>SUM(B47:C47)</f>
        <v>4.4399999999999995</v>
      </c>
      <c r="E47" s="580">
        <v>3.99</v>
      </c>
      <c r="F47" s="579">
        <v>2.66</v>
      </c>
      <c r="G47" s="579">
        <f>SUM(E47:F47)</f>
        <v>6.65</v>
      </c>
      <c r="H47" s="45" t="s">
        <v>170</v>
      </c>
      <c r="I47"/>
    </row>
    <row r="48" spans="1:20" ht="15" customHeight="1">
      <c r="A48" s="650" t="s">
        <v>231</v>
      </c>
      <c r="B48" s="650"/>
      <c r="C48" s="650"/>
      <c r="D48" s="650"/>
      <c r="E48" s="650"/>
      <c r="F48" s="650"/>
      <c r="G48" s="650"/>
      <c r="H48" s="650"/>
      <c r="I48" s="650"/>
      <c r="J48" s="650"/>
      <c r="K48" s="650"/>
      <c r="L48" s="650"/>
      <c r="M48" s="650"/>
      <c r="N48" s="650"/>
      <c r="O48" s="650"/>
      <c r="P48" s="650"/>
      <c r="Q48" s="650"/>
      <c r="R48" s="650"/>
      <c r="S48" s="650"/>
      <c r="T48" s="650"/>
    </row>
    <row r="49" spans="1:20" ht="15" customHeight="1">
      <c r="A49" s="612"/>
      <c r="B49" s="612"/>
      <c r="C49" s="612"/>
      <c r="D49" s="612"/>
      <c r="E49" s="612"/>
      <c r="F49" s="612"/>
      <c r="G49" s="612"/>
      <c r="H49" s="612"/>
      <c r="I49" s="612"/>
      <c r="J49" s="612"/>
      <c r="K49" s="612"/>
      <c r="L49" s="612"/>
      <c r="M49" s="612"/>
      <c r="N49" s="612"/>
      <c r="O49" s="612"/>
      <c r="P49" s="612"/>
      <c r="Q49" s="612"/>
      <c r="R49" s="612"/>
      <c r="S49" s="612"/>
      <c r="T49" s="612"/>
    </row>
    <row r="50" spans="1:20" ht="15" customHeight="1">
      <c r="A50" s="612"/>
      <c r="B50" s="612"/>
      <c r="C50" s="612"/>
      <c r="D50" s="612"/>
      <c r="E50" s="612"/>
      <c r="F50" s="612"/>
      <c r="G50" s="612"/>
      <c r="H50" s="612"/>
      <c r="I50" s="612"/>
      <c r="J50" s="612"/>
      <c r="K50" s="612"/>
      <c r="L50" s="612"/>
      <c r="M50" s="612"/>
      <c r="N50" s="612"/>
      <c r="O50" s="612"/>
      <c r="P50" s="612"/>
      <c r="Q50" s="612"/>
      <c r="R50" s="612"/>
      <c r="S50" s="612"/>
      <c r="T50" s="612"/>
    </row>
    <row r="51" spans="1:20" ht="15" customHeight="1">
      <c r="A51" s="612"/>
      <c r="B51" s="612"/>
      <c r="C51" s="612"/>
      <c r="D51" s="612"/>
      <c r="E51" s="612"/>
      <c r="F51" s="612"/>
      <c r="G51" s="612"/>
      <c r="H51" s="612"/>
      <c r="I51" s="612"/>
      <c r="J51" s="612"/>
      <c r="K51" s="612"/>
      <c r="L51" s="612"/>
      <c r="M51" s="612"/>
      <c r="N51" s="612"/>
      <c r="O51" s="612"/>
      <c r="P51" s="612"/>
      <c r="Q51" s="612"/>
      <c r="R51" s="612"/>
      <c r="S51" s="612"/>
      <c r="T51" s="612"/>
    </row>
    <row r="52" spans="1:20" ht="15" customHeight="1">
      <c r="A52" s="612"/>
      <c r="B52" s="612"/>
      <c r="C52" s="612"/>
      <c r="D52" s="612"/>
      <c r="E52" s="612"/>
      <c r="F52" s="612"/>
      <c r="G52" s="612"/>
      <c r="H52" s="612"/>
      <c r="I52" s="612"/>
      <c r="J52" s="612"/>
      <c r="K52" s="612"/>
      <c r="L52" s="612"/>
      <c r="M52" s="612"/>
      <c r="N52" s="612"/>
      <c r="O52" s="641" t="s">
        <v>1027</v>
      </c>
      <c r="P52" s="641"/>
      <c r="Q52" s="641"/>
      <c r="R52" s="612"/>
      <c r="S52" s="612"/>
      <c r="T52" s="612"/>
    </row>
    <row r="53" spans="1:20" ht="15" customHeight="1">
      <c r="A53" s="612"/>
      <c r="B53" s="612"/>
      <c r="C53" s="612"/>
      <c r="D53" s="612"/>
      <c r="E53" s="612"/>
      <c r="F53" s="612"/>
      <c r="G53" s="612"/>
      <c r="H53" s="612"/>
      <c r="I53" s="612"/>
      <c r="J53" s="612"/>
      <c r="K53" s="612"/>
      <c r="L53" s="612"/>
      <c r="M53" s="612"/>
      <c r="N53" s="612"/>
      <c r="O53" s="641"/>
      <c r="P53" s="641"/>
      <c r="Q53" s="641"/>
      <c r="R53" s="612"/>
      <c r="S53" s="612"/>
      <c r="T53" s="612"/>
    </row>
    <row r="54" spans="1:20" ht="19.5" customHeight="1">
      <c r="A54" s="101"/>
      <c r="B54" s="245"/>
      <c r="C54" s="245"/>
      <c r="D54" s="11"/>
      <c r="E54" s="11"/>
      <c r="F54" s="246"/>
      <c r="G54" s="246"/>
      <c r="H54" s="246"/>
      <c r="I54"/>
      <c r="O54" s="641"/>
      <c r="P54" s="641"/>
      <c r="Q54" s="641"/>
    </row>
    <row r="55" spans="1:20" ht="12.75" customHeight="1">
      <c r="O55" s="641"/>
      <c r="P55" s="641"/>
      <c r="Q55" s="641"/>
    </row>
    <row r="57" spans="1:20">
      <c r="B57" s="422"/>
      <c r="C57" s="422"/>
      <c r="E57" s="422"/>
      <c r="F57" s="422"/>
    </row>
  </sheetData>
  <mergeCells count="180">
    <mergeCell ref="A43:I43"/>
    <mergeCell ref="G40:H40"/>
    <mergeCell ref="M37:N37"/>
    <mergeCell ref="K41:L41"/>
    <mergeCell ref="O37:P37"/>
    <mergeCell ref="K38:L38"/>
    <mergeCell ref="M41:N41"/>
    <mergeCell ref="O41:P41"/>
    <mergeCell ref="K37:L37"/>
    <mergeCell ref="E37:F37"/>
    <mergeCell ref="E38:F38"/>
    <mergeCell ref="B36:D37"/>
    <mergeCell ref="K36:P36"/>
    <mergeCell ref="O40:P40"/>
    <mergeCell ref="K39:L39"/>
    <mergeCell ref="M39:N39"/>
    <mergeCell ref="O39:P39"/>
    <mergeCell ref="M38:N38"/>
    <mergeCell ref="O38:P38"/>
    <mergeCell ref="B40:D40"/>
    <mergeCell ref="B41:D41"/>
    <mergeCell ref="I40:J40"/>
    <mergeCell ref="I41:J41"/>
    <mergeCell ref="G41:H41"/>
    <mergeCell ref="S23:T23"/>
    <mergeCell ref="M23:N23"/>
    <mergeCell ref="K23:L23"/>
    <mergeCell ref="O26:P26"/>
    <mergeCell ref="K26:L26"/>
    <mergeCell ref="S32:T32"/>
    <mergeCell ref="M31:N31"/>
    <mergeCell ref="Q31:R31"/>
    <mergeCell ref="S31:T31"/>
    <mergeCell ref="O31:P31"/>
    <mergeCell ref="S28:T28"/>
    <mergeCell ref="O28:P28"/>
    <mergeCell ref="K31:L31"/>
    <mergeCell ref="M32:N32"/>
    <mergeCell ref="O32:P32"/>
    <mergeCell ref="Q32:R32"/>
    <mergeCell ref="S25:T25"/>
    <mergeCell ref="O27:P27"/>
    <mergeCell ref="S27:T27"/>
    <mergeCell ref="Q24:R24"/>
    <mergeCell ref="I30:J30"/>
    <mergeCell ref="K29:L29"/>
    <mergeCell ref="S24:T24"/>
    <mergeCell ref="M26:N26"/>
    <mergeCell ref="I27:J27"/>
    <mergeCell ref="K27:L27"/>
    <mergeCell ref="S26:T26"/>
    <mergeCell ref="Q25:R25"/>
    <mergeCell ref="Q30:R30"/>
    <mergeCell ref="K30:L30"/>
    <mergeCell ref="S30:T30"/>
    <mergeCell ref="Q29:R29"/>
    <mergeCell ref="S29:T29"/>
    <mergeCell ref="M29:N29"/>
    <mergeCell ref="O29:P29"/>
    <mergeCell ref="M30:N30"/>
    <mergeCell ref="O30:P30"/>
    <mergeCell ref="D11:E11"/>
    <mergeCell ref="B13:C13"/>
    <mergeCell ref="B26:D26"/>
    <mergeCell ref="I26:J26"/>
    <mergeCell ref="B27:D27"/>
    <mergeCell ref="B29:D29"/>
    <mergeCell ref="E29:F29"/>
    <mergeCell ref="G29:H29"/>
    <mergeCell ref="A21:S21"/>
    <mergeCell ref="I29:J29"/>
    <mergeCell ref="J12:K12"/>
    <mergeCell ref="D13:E13"/>
    <mergeCell ref="A22:A23"/>
    <mergeCell ref="F13:G13"/>
    <mergeCell ref="B12:C12"/>
    <mergeCell ref="H13:I13"/>
    <mergeCell ref="H12:I12"/>
    <mergeCell ref="A15:G15"/>
    <mergeCell ref="C16:D16"/>
    <mergeCell ref="A16:B16"/>
    <mergeCell ref="A17:B17"/>
    <mergeCell ref="D12:E12"/>
    <mergeCell ref="F12:G12"/>
    <mergeCell ref="C17:D17"/>
    <mergeCell ref="I23:J23"/>
    <mergeCell ref="Q28:R28"/>
    <mergeCell ref="O23:P23"/>
    <mergeCell ref="I28:J28"/>
    <mergeCell ref="E25:F25"/>
    <mergeCell ref="K28:L28"/>
    <mergeCell ref="O25:P25"/>
    <mergeCell ref="M28:N28"/>
    <mergeCell ref="Q27:R27"/>
    <mergeCell ref="E23:F23"/>
    <mergeCell ref="G24:H24"/>
    <mergeCell ref="I24:J24"/>
    <mergeCell ref="E27:F27"/>
    <mergeCell ref="G27:H27"/>
    <mergeCell ref="G25:H25"/>
    <mergeCell ref="M27:N27"/>
    <mergeCell ref="I25:J25"/>
    <mergeCell ref="M25:N25"/>
    <mergeCell ref="Q26:R26"/>
    <mergeCell ref="O24:P24"/>
    <mergeCell ref="K25:L25"/>
    <mergeCell ref="E26:F26"/>
    <mergeCell ref="G26:H26"/>
    <mergeCell ref="R1:S1"/>
    <mergeCell ref="A2:S2"/>
    <mergeCell ref="A3:S3"/>
    <mergeCell ref="A5:S5"/>
    <mergeCell ref="B9:C9"/>
    <mergeCell ref="A6:B6"/>
    <mergeCell ref="A7:I7"/>
    <mergeCell ref="D9:E9"/>
    <mergeCell ref="F9:G9"/>
    <mergeCell ref="H1:I1"/>
    <mergeCell ref="J9:K9"/>
    <mergeCell ref="H9:I9"/>
    <mergeCell ref="B30:D30"/>
    <mergeCell ref="B32:D32"/>
    <mergeCell ref="E32:F32"/>
    <mergeCell ref="G32:H32"/>
    <mergeCell ref="B28:D28"/>
    <mergeCell ref="E28:F28"/>
    <mergeCell ref="G28:H28"/>
    <mergeCell ref="E30:F30"/>
    <mergeCell ref="G30:H30"/>
    <mergeCell ref="E31:F31"/>
    <mergeCell ref="G31:H31"/>
    <mergeCell ref="B31:D31"/>
    <mergeCell ref="A44:A45"/>
    <mergeCell ref="A48:T48"/>
    <mergeCell ref="D10:E10"/>
    <mergeCell ref="F10:G10"/>
    <mergeCell ref="H10:I10"/>
    <mergeCell ref="B10:C10"/>
    <mergeCell ref="B24:D24"/>
    <mergeCell ref="B25:D25"/>
    <mergeCell ref="E24:F24"/>
    <mergeCell ref="K24:L24"/>
    <mergeCell ref="M22:T22"/>
    <mergeCell ref="B22:D23"/>
    <mergeCell ref="E22:L22"/>
    <mergeCell ref="Q23:R23"/>
    <mergeCell ref="J13:K13"/>
    <mergeCell ref="J11:K11"/>
    <mergeCell ref="F11:G11"/>
    <mergeCell ref="H11:I11"/>
    <mergeCell ref="G23:H23"/>
    <mergeCell ref="A18:B18"/>
    <mergeCell ref="J10:K10"/>
    <mergeCell ref="C18:D18"/>
    <mergeCell ref="B11:C11"/>
    <mergeCell ref="M24:N24"/>
    <mergeCell ref="I32:J32"/>
    <mergeCell ref="S36:T36"/>
    <mergeCell ref="I37:J37"/>
    <mergeCell ref="I38:J38"/>
    <mergeCell ref="I39:J39"/>
    <mergeCell ref="Q36:R36"/>
    <mergeCell ref="I31:J31"/>
    <mergeCell ref="B34:H34"/>
    <mergeCell ref="O52:Q55"/>
    <mergeCell ref="K32:L32"/>
    <mergeCell ref="K40:L40"/>
    <mergeCell ref="B44:D44"/>
    <mergeCell ref="E44:G44"/>
    <mergeCell ref="E39:F39"/>
    <mergeCell ref="E40:F40"/>
    <mergeCell ref="E41:F41"/>
    <mergeCell ref="E36:J36"/>
    <mergeCell ref="G39:H39"/>
    <mergeCell ref="B38:D38"/>
    <mergeCell ref="G37:H37"/>
    <mergeCell ref="G38:H38"/>
    <mergeCell ref="B39:D39"/>
    <mergeCell ref="H44:H45"/>
    <mergeCell ref="M40:N40"/>
  </mergeCells>
  <phoneticPr fontId="0" type="noConversion"/>
  <printOptions horizontalCentered="1"/>
  <pageMargins left="0.70866141732283505" right="0.70866141732283505" top="0.23622047244094499" bottom="0" header="0.31496062992126" footer="0.16"/>
  <pageSetup paperSize="9" scale="70" orientation="landscape" r:id="rId1"/>
</worksheet>
</file>

<file path=xl/worksheets/sheet40.xml><?xml version="1.0" encoding="utf-8"?>
<worksheet xmlns="http://schemas.openxmlformats.org/spreadsheetml/2006/main" xmlns:r="http://schemas.openxmlformats.org/officeDocument/2006/relationships">
  <sheetPr>
    <pageSetUpPr fitToPage="1"/>
  </sheetPr>
  <dimension ref="A1:N54"/>
  <sheetViews>
    <sheetView view="pageBreakPreview" topLeftCell="A36" zoomScale="90" zoomScaleSheetLayoutView="90" workbookViewId="0">
      <selection activeCell="I55" sqref="I55:K58"/>
    </sheetView>
  </sheetViews>
  <sheetFormatPr defaultRowHeight="12.75"/>
  <cols>
    <col min="1" max="1" width="6" customWidth="1"/>
    <col min="2" max="2" width="13.42578125" customWidth="1"/>
    <col min="3" max="3" width="14.28515625" customWidth="1"/>
    <col min="4" max="4" width="12.42578125" customWidth="1"/>
    <col min="5" max="5" width="12.7109375" customWidth="1"/>
    <col min="6" max="6" width="11.5703125" customWidth="1"/>
    <col min="7" max="8" width="10.42578125" customWidth="1"/>
    <col min="9" max="10" width="10.42578125" style="264" customWidth="1"/>
    <col min="11" max="11" width="10.5703125" customWidth="1"/>
    <col min="12" max="12" width="10.42578125" customWidth="1"/>
    <col min="13" max="13" width="11.5703125" customWidth="1"/>
    <col min="14" max="14" width="13" customWidth="1"/>
  </cols>
  <sheetData>
    <row r="1" spans="1:14" ht="18">
      <c r="A1" s="722" t="s">
        <v>0</v>
      </c>
      <c r="B1" s="722"/>
      <c r="C1" s="722"/>
      <c r="D1" s="722"/>
      <c r="E1" s="722"/>
      <c r="F1" s="722"/>
      <c r="G1" s="722"/>
      <c r="H1" s="722"/>
      <c r="I1" s="722"/>
      <c r="J1" s="722"/>
      <c r="K1" s="722"/>
      <c r="L1" s="722"/>
      <c r="M1" s="722"/>
      <c r="N1" s="223" t="s">
        <v>531</v>
      </c>
    </row>
    <row r="2" spans="1:14" ht="21">
      <c r="A2" s="723" t="s">
        <v>652</v>
      </c>
      <c r="B2" s="723"/>
      <c r="C2" s="723"/>
      <c r="D2" s="723"/>
      <c r="E2" s="723"/>
      <c r="F2" s="723"/>
      <c r="G2" s="723"/>
      <c r="H2" s="723"/>
      <c r="I2" s="723"/>
      <c r="J2" s="723"/>
      <c r="K2" s="723"/>
      <c r="L2" s="723"/>
      <c r="M2" s="723"/>
      <c r="N2" s="723"/>
    </row>
    <row r="3" spans="1:14" ht="15">
      <c r="A3" s="185"/>
      <c r="B3" s="185"/>
      <c r="C3" s="185"/>
      <c r="D3" s="185"/>
      <c r="E3" s="185"/>
      <c r="F3" s="185"/>
      <c r="G3" s="185"/>
      <c r="H3" s="185"/>
      <c r="I3" s="261"/>
      <c r="J3" s="261"/>
    </row>
    <row r="4" spans="1:14" ht="18">
      <c r="A4" s="722" t="s">
        <v>530</v>
      </c>
      <c r="B4" s="722"/>
      <c r="C4" s="722"/>
      <c r="D4" s="722"/>
      <c r="E4" s="722"/>
      <c r="F4" s="722"/>
      <c r="G4" s="722"/>
      <c r="H4" s="722"/>
      <c r="I4" s="722"/>
      <c r="J4" s="722"/>
      <c r="K4" s="722"/>
      <c r="L4" s="722"/>
      <c r="M4" s="722"/>
      <c r="N4" s="722"/>
    </row>
    <row r="5" spans="1:14" ht="15">
      <c r="A5" s="186" t="s">
        <v>261</v>
      </c>
      <c r="B5" s="186"/>
      <c r="C5" s="186"/>
      <c r="D5" s="186"/>
      <c r="E5" s="186"/>
      <c r="F5" s="186"/>
      <c r="G5" s="186"/>
      <c r="H5" s="185"/>
      <c r="I5" s="261"/>
      <c r="J5" s="261"/>
      <c r="L5" s="856" t="s">
        <v>978</v>
      </c>
      <c r="M5" s="856"/>
      <c r="N5" s="856"/>
    </row>
    <row r="6" spans="1:14" ht="28.5" customHeight="1">
      <c r="A6" s="857" t="s">
        <v>2</v>
      </c>
      <c r="B6" s="857" t="s">
        <v>31</v>
      </c>
      <c r="C6" s="658" t="s">
        <v>410</v>
      </c>
      <c r="D6" s="645" t="s">
        <v>464</v>
      </c>
      <c r="E6" s="645"/>
      <c r="F6" s="645"/>
      <c r="G6" s="645"/>
      <c r="H6" s="646"/>
      <c r="I6" s="859" t="s">
        <v>557</v>
      </c>
      <c r="J6" s="859" t="s">
        <v>558</v>
      </c>
      <c r="K6" s="842" t="s">
        <v>510</v>
      </c>
      <c r="L6" s="842"/>
      <c r="M6" s="842"/>
      <c r="N6" s="842"/>
    </row>
    <row r="7" spans="1:14" ht="39" customHeight="1">
      <c r="A7" s="858"/>
      <c r="B7" s="858"/>
      <c r="C7" s="658"/>
      <c r="D7" s="5" t="s">
        <v>463</v>
      </c>
      <c r="E7" s="5" t="s">
        <v>411</v>
      </c>
      <c r="F7" s="60" t="s">
        <v>412</v>
      </c>
      <c r="G7" s="5" t="s">
        <v>413</v>
      </c>
      <c r="H7" s="5" t="s">
        <v>41</v>
      </c>
      <c r="I7" s="859"/>
      <c r="J7" s="859"/>
      <c r="K7" s="218" t="s">
        <v>414</v>
      </c>
      <c r="L7" s="24" t="s">
        <v>511</v>
      </c>
      <c r="M7" s="5" t="s">
        <v>415</v>
      </c>
      <c r="N7" s="24" t="s">
        <v>416</v>
      </c>
    </row>
    <row r="8" spans="1:14" ht="15">
      <c r="A8" s="189" t="s">
        <v>268</v>
      </c>
      <c r="B8" s="189" t="s">
        <v>269</v>
      </c>
      <c r="C8" s="189" t="s">
        <v>270</v>
      </c>
      <c r="D8" s="189" t="s">
        <v>271</v>
      </c>
      <c r="E8" s="189" t="s">
        <v>272</v>
      </c>
      <c r="F8" s="189" t="s">
        <v>273</v>
      </c>
      <c r="G8" s="189" t="s">
        <v>274</v>
      </c>
      <c r="H8" s="189" t="s">
        <v>275</v>
      </c>
      <c r="I8" s="278" t="s">
        <v>295</v>
      </c>
      <c r="J8" s="278" t="s">
        <v>296</v>
      </c>
      <c r="K8" s="189" t="s">
        <v>297</v>
      </c>
      <c r="L8" s="189" t="s">
        <v>325</v>
      </c>
      <c r="M8" s="189" t="s">
        <v>326</v>
      </c>
      <c r="N8" s="189" t="s">
        <v>327</v>
      </c>
    </row>
    <row r="9" spans="1:14" ht="16.149999999999999" customHeight="1">
      <c r="A9" s="391">
        <v>1</v>
      </c>
      <c r="B9" s="138" t="s">
        <v>792</v>
      </c>
      <c r="C9" s="465">
        <v>3155</v>
      </c>
      <c r="D9" s="487"/>
      <c r="E9" s="496">
        <v>301</v>
      </c>
      <c r="F9" s="496">
        <v>2854</v>
      </c>
      <c r="G9" s="496"/>
      <c r="H9" s="496"/>
      <c r="I9" s="495"/>
      <c r="J9" s="495"/>
      <c r="K9" s="465">
        <v>3155</v>
      </c>
      <c r="L9" s="465"/>
      <c r="M9" s="465"/>
      <c r="N9" s="465">
        <v>3155</v>
      </c>
    </row>
    <row r="10" spans="1:14" ht="16.149999999999999" customHeight="1">
      <c r="A10" s="391">
        <v>2</v>
      </c>
      <c r="B10" s="138" t="s">
        <v>793</v>
      </c>
      <c r="C10" s="465">
        <v>2211</v>
      </c>
      <c r="D10" s="487"/>
      <c r="E10" s="496">
        <v>366</v>
      </c>
      <c r="F10" s="496">
        <v>1845</v>
      </c>
      <c r="G10" s="496"/>
      <c r="H10" s="496"/>
      <c r="I10" s="495"/>
      <c r="J10" s="495"/>
      <c r="K10" s="465">
        <v>2211</v>
      </c>
      <c r="L10" s="465"/>
      <c r="M10" s="465"/>
      <c r="N10" s="465">
        <v>2211</v>
      </c>
    </row>
    <row r="11" spans="1:14" ht="16.149999999999999" customHeight="1">
      <c r="A11" s="391">
        <v>3</v>
      </c>
      <c r="B11" s="138" t="s">
        <v>794</v>
      </c>
      <c r="C11" s="465">
        <v>1886</v>
      </c>
      <c r="D11" s="487"/>
      <c r="E11" s="496">
        <v>152</v>
      </c>
      <c r="F11" s="496">
        <v>1734</v>
      </c>
      <c r="G11" s="496"/>
      <c r="H11" s="496"/>
      <c r="I11" s="495"/>
      <c r="J11" s="495"/>
      <c r="K11" s="465">
        <v>1886</v>
      </c>
      <c r="L11" s="465"/>
      <c r="M11" s="465"/>
      <c r="N11" s="465">
        <v>1886</v>
      </c>
    </row>
    <row r="12" spans="1:14" ht="16.149999999999999" customHeight="1">
      <c r="A12" s="391">
        <v>4</v>
      </c>
      <c r="B12" s="138" t="s">
        <v>795</v>
      </c>
      <c r="C12" s="465">
        <v>1143</v>
      </c>
      <c r="D12" s="487"/>
      <c r="E12" s="496">
        <v>169</v>
      </c>
      <c r="F12" s="496">
        <v>974</v>
      </c>
      <c r="G12" s="496"/>
      <c r="H12" s="496"/>
      <c r="I12" s="495"/>
      <c r="J12" s="495"/>
      <c r="K12" s="465">
        <v>1143</v>
      </c>
      <c r="L12" s="465"/>
      <c r="M12" s="465"/>
      <c r="N12" s="465">
        <v>1143</v>
      </c>
    </row>
    <row r="13" spans="1:14" ht="16.149999999999999" customHeight="1">
      <c r="A13" s="391">
        <v>5</v>
      </c>
      <c r="B13" s="138" t="s">
        <v>796</v>
      </c>
      <c r="C13" s="465">
        <v>2109</v>
      </c>
      <c r="D13" s="487"/>
      <c r="E13" s="496">
        <v>129</v>
      </c>
      <c r="F13" s="496">
        <v>1980</v>
      </c>
      <c r="G13" s="496"/>
      <c r="H13" s="496"/>
      <c r="I13" s="495"/>
      <c r="J13" s="495"/>
      <c r="K13" s="465">
        <v>2109</v>
      </c>
      <c r="L13" s="465"/>
      <c r="M13" s="465"/>
      <c r="N13" s="465">
        <v>2109</v>
      </c>
    </row>
    <row r="14" spans="1:14" ht="16.149999999999999" customHeight="1">
      <c r="A14" s="391">
        <v>6</v>
      </c>
      <c r="B14" s="138" t="s">
        <v>797</v>
      </c>
      <c r="C14" s="465">
        <v>1203</v>
      </c>
      <c r="D14" s="487"/>
      <c r="E14" s="496">
        <v>32</v>
      </c>
      <c r="F14" s="496">
        <v>1171</v>
      </c>
      <c r="G14" s="496"/>
      <c r="H14" s="496"/>
      <c r="I14" s="495"/>
      <c r="J14" s="495"/>
      <c r="K14" s="465">
        <v>1203</v>
      </c>
      <c r="L14" s="465"/>
      <c r="M14" s="465"/>
      <c r="N14" s="465">
        <v>1203</v>
      </c>
    </row>
    <row r="15" spans="1:14" ht="16.149999999999999" customHeight="1">
      <c r="A15" s="391">
        <v>7</v>
      </c>
      <c r="B15" s="138" t="s">
        <v>798</v>
      </c>
      <c r="C15" s="465">
        <v>3129</v>
      </c>
      <c r="D15" s="487"/>
      <c r="E15" s="496">
        <v>41</v>
      </c>
      <c r="F15" s="496">
        <v>3088</v>
      </c>
      <c r="G15" s="496"/>
      <c r="H15" s="496"/>
      <c r="I15" s="495"/>
      <c r="J15" s="495"/>
      <c r="K15" s="465">
        <v>3129</v>
      </c>
      <c r="L15" s="465"/>
      <c r="M15" s="465"/>
      <c r="N15" s="465">
        <v>3129</v>
      </c>
    </row>
    <row r="16" spans="1:14" ht="16.149999999999999" customHeight="1">
      <c r="A16" s="391">
        <v>8</v>
      </c>
      <c r="B16" s="138" t="s">
        <v>799</v>
      </c>
      <c r="C16" s="465">
        <v>900</v>
      </c>
      <c r="D16" s="487"/>
      <c r="E16" s="496">
        <v>55</v>
      </c>
      <c r="F16" s="496">
        <v>845</v>
      </c>
      <c r="G16" s="496"/>
      <c r="H16" s="496"/>
      <c r="I16" s="495"/>
      <c r="J16" s="495"/>
      <c r="K16" s="465">
        <v>900</v>
      </c>
      <c r="L16" s="465"/>
      <c r="M16" s="465"/>
      <c r="N16" s="465">
        <v>900</v>
      </c>
    </row>
    <row r="17" spans="1:14" ht="16.149999999999999" customHeight="1">
      <c r="A17" s="391">
        <v>9</v>
      </c>
      <c r="B17" s="138" t="s">
        <v>800</v>
      </c>
      <c r="C17" s="465">
        <v>526</v>
      </c>
      <c r="D17" s="487"/>
      <c r="E17" s="496">
        <v>111</v>
      </c>
      <c r="F17" s="496">
        <v>415</v>
      </c>
      <c r="G17" s="496"/>
      <c r="H17" s="496"/>
      <c r="I17" s="495"/>
      <c r="J17" s="495"/>
      <c r="K17" s="465">
        <v>526</v>
      </c>
      <c r="L17" s="465"/>
      <c r="M17" s="465"/>
      <c r="N17" s="465">
        <v>526</v>
      </c>
    </row>
    <row r="18" spans="1:14" ht="16.149999999999999" customHeight="1">
      <c r="A18" s="391">
        <v>10</v>
      </c>
      <c r="B18" s="138" t="s">
        <v>801</v>
      </c>
      <c r="C18" s="465">
        <v>1685</v>
      </c>
      <c r="D18" s="487"/>
      <c r="E18" s="496">
        <v>109</v>
      </c>
      <c r="F18" s="496">
        <v>1576</v>
      </c>
      <c r="G18" s="496"/>
      <c r="H18" s="496"/>
      <c r="I18" s="495"/>
      <c r="J18" s="495"/>
      <c r="K18" s="465">
        <v>1685</v>
      </c>
      <c r="L18" s="465"/>
      <c r="M18" s="465"/>
      <c r="N18" s="465">
        <v>1685</v>
      </c>
    </row>
    <row r="19" spans="1:14" ht="16.149999999999999" customHeight="1">
      <c r="A19" s="391">
        <v>11</v>
      </c>
      <c r="B19" s="138" t="s">
        <v>802</v>
      </c>
      <c r="C19" s="465">
        <v>1896</v>
      </c>
      <c r="D19" s="487"/>
      <c r="E19" s="496">
        <v>137</v>
      </c>
      <c r="F19" s="496">
        <v>1759</v>
      </c>
      <c r="G19" s="496"/>
      <c r="H19" s="496"/>
      <c r="I19" s="495"/>
      <c r="J19" s="495"/>
      <c r="K19" s="465">
        <v>1896</v>
      </c>
      <c r="L19" s="465"/>
      <c r="M19" s="465"/>
      <c r="N19" s="465">
        <v>1896</v>
      </c>
    </row>
    <row r="20" spans="1:14" ht="16.149999999999999" customHeight="1">
      <c r="A20" s="391">
        <v>12</v>
      </c>
      <c r="B20" s="138" t="s">
        <v>803</v>
      </c>
      <c r="C20" s="465">
        <v>2527</v>
      </c>
      <c r="D20" s="487"/>
      <c r="E20" s="496">
        <v>29</v>
      </c>
      <c r="F20" s="496">
        <v>2498</v>
      </c>
      <c r="G20" s="496"/>
      <c r="H20" s="496"/>
      <c r="I20" s="495"/>
      <c r="J20" s="495"/>
      <c r="K20" s="465">
        <v>2527</v>
      </c>
      <c r="L20" s="465"/>
      <c r="M20" s="465"/>
      <c r="N20" s="465">
        <v>2527</v>
      </c>
    </row>
    <row r="21" spans="1:14" ht="16.149999999999999" customHeight="1">
      <c r="A21" s="391">
        <v>13</v>
      </c>
      <c r="B21" s="138" t="s">
        <v>804</v>
      </c>
      <c r="C21" s="465">
        <v>2108</v>
      </c>
      <c r="D21" s="487"/>
      <c r="E21" s="496">
        <v>258</v>
      </c>
      <c r="F21" s="496">
        <v>1850</v>
      </c>
      <c r="G21" s="496"/>
      <c r="H21" s="496"/>
      <c r="I21" s="495"/>
      <c r="J21" s="495"/>
      <c r="K21" s="465">
        <v>2108</v>
      </c>
      <c r="L21" s="465"/>
      <c r="M21" s="465"/>
      <c r="N21" s="465">
        <v>2108</v>
      </c>
    </row>
    <row r="22" spans="1:14" ht="16.149999999999999" customHeight="1">
      <c r="A22" s="391">
        <v>14</v>
      </c>
      <c r="B22" s="138" t="s">
        <v>805</v>
      </c>
      <c r="C22" s="465">
        <v>1779</v>
      </c>
      <c r="D22" s="487"/>
      <c r="E22" s="496">
        <v>214</v>
      </c>
      <c r="F22" s="496">
        <v>1565</v>
      </c>
      <c r="G22" s="496"/>
      <c r="H22" s="496"/>
      <c r="I22" s="495"/>
      <c r="J22" s="495"/>
      <c r="K22" s="465">
        <v>1779</v>
      </c>
      <c r="L22" s="465"/>
      <c r="M22" s="465"/>
      <c r="N22" s="465">
        <v>1779</v>
      </c>
    </row>
    <row r="23" spans="1:14" ht="16.149999999999999" customHeight="1">
      <c r="A23" s="391">
        <v>15</v>
      </c>
      <c r="B23" s="138" t="s">
        <v>806</v>
      </c>
      <c r="C23" s="465">
        <v>3052</v>
      </c>
      <c r="D23" s="487"/>
      <c r="E23" s="496">
        <v>101</v>
      </c>
      <c r="F23" s="496">
        <v>2951</v>
      </c>
      <c r="G23" s="496"/>
      <c r="H23" s="496"/>
      <c r="I23" s="495"/>
      <c r="J23" s="495"/>
      <c r="K23" s="465">
        <v>3052</v>
      </c>
      <c r="L23" s="465"/>
      <c r="M23" s="465"/>
      <c r="N23" s="465">
        <v>3052</v>
      </c>
    </row>
    <row r="24" spans="1:14" ht="16.149999999999999" customHeight="1">
      <c r="A24" s="391">
        <v>16</v>
      </c>
      <c r="B24" s="138" t="s">
        <v>807</v>
      </c>
      <c r="C24" s="465">
        <v>2012</v>
      </c>
      <c r="D24" s="487"/>
      <c r="E24" s="496">
        <v>26</v>
      </c>
      <c r="F24" s="496">
        <v>1986</v>
      </c>
      <c r="G24" s="496"/>
      <c r="H24" s="496"/>
      <c r="I24" s="495"/>
      <c r="J24" s="495"/>
      <c r="K24" s="465">
        <v>2012</v>
      </c>
      <c r="L24" s="465"/>
      <c r="M24" s="465"/>
      <c r="N24" s="465">
        <v>2012</v>
      </c>
    </row>
    <row r="25" spans="1:14" ht="16.149999999999999" customHeight="1">
      <c r="A25" s="391">
        <v>17</v>
      </c>
      <c r="B25" s="138" t="s">
        <v>808</v>
      </c>
      <c r="C25" s="465">
        <v>413</v>
      </c>
      <c r="D25" s="487"/>
      <c r="E25" s="496">
        <v>26</v>
      </c>
      <c r="F25" s="496">
        <v>387</v>
      </c>
      <c r="G25" s="496"/>
      <c r="H25" s="496"/>
      <c r="I25" s="495"/>
      <c r="J25" s="495"/>
      <c r="K25" s="465">
        <v>413</v>
      </c>
      <c r="L25" s="465"/>
      <c r="M25" s="465"/>
      <c r="N25" s="465">
        <v>413</v>
      </c>
    </row>
    <row r="26" spans="1:14" ht="16.149999999999999" customHeight="1">
      <c r="A26" s="391">
        <v>18</v>
      </c>
      <c r="B26" s="138" t="s">
        <v>809</v>
      </c>
      <c r="C26" s="465">
        <v>2063</v>
      </c>
      <c r="D26" s="487"/>
      <c r="E26" s="496">
        <v>1412</v>
      </c>
      <c r="F26" s="496">
        <v>651</v>
      </c>
      <c r="G26" s="496"/>
      <c r="H26" s="496"/>
      <c r="I26" s="495"/>
      <c r="J26" s="495"/>
      <c r="K26" s="465">
        <v>2063</v>
      </c>
      <c r="L26" s="465"/>
      <c r="M26" s="465"/>
      <c r="N26" s="465">
        <v>2063</v>
      </c>
    </row>
    <row r="27" spans="1:14" ht="16.149999999999999" customHeight="1">
      <c r="A27" s="391">
        <v>19</v>
      </c>
      <c r="B27" s="138" t="s">
        <v>810</v>
      </c>
      <c r="C27" s="465">
        <v>3276</v>
      </c>
      <c r="D27" s="487"/>
      <c r="E27" s="496">
        <v>180</v>
      </c>
      <c r="F27" s="496">
        <v>3096</v>
      </c>
      <c r="G27" s="496"/>
      <c r="H27" s="496"/>
      <c r="I27" s="495"/>
      <c r="J27" s="495"/>
      <c r="K27" s="465">
        <v>3276</v>
      </c>
      <c r="L27" s="465"/>
      <c r="M27" s="465"/>
      <c r="N27" s="465">
        <v>3276</v>
      </c>
    </row>
    <row r="28" spans="1:14" ht="16.149999999999999" customHeight="1">
      <c r="A28" s="391">
        <v>20</v>
      </c>
      <c r="B28" s="138" t="s">
        <v>811</v>
      </c>
      <c r="C28" s="465">
        <v>2608</v>
      </c>
      <c r="D28" s="487"/>
      <c r="E28" s="496">
        <v>212</v>
      </c>
      <c r="F28" s="496">
        <v>2396</v>
      </c>
      <c r="G28" s="496"/>
      <c r="H28" s="496"/>
      <c r="I28" s="495"/>
      <c r="J28" s="495"/>
      <c r="K28" s="465">
        <v>2608</v>
      </c>
      <c r="L28" s="465"/>
      <c r="M28" s="465"/>
      <c r="N28" s="465">
        <v>2608</v>
      </c>
    </row>
    <row r="29" spans="1:14" ht="16.149999999999999" customHeight="1">
      <c r="A29" s="391">
        <v>21</v>
      </c>
      <c r="B29" s="138" t="s">
        <v>812</v>
      </c>
      <c r="C29" s="465">
        <v>2427</v>
      </c>
      <c r="D29" s="487"/>
      <c r="E29" s="496">
        <v>290</v>
      </c>
      <c r="F29" s="496">
        <v>2137</v>
      </c>
      <c r="G29" s="496"/>
      <c r="H29" s="496"/>
      <c r="I29" s="495"/>
      <c r="J29" s="495"/>
      <c r="K29" s="465">
        <v>2427</v>
      </c>
      <c r="L29" s="465"/>
      <c r="M29" s="465"/>
      <c r="N29" s="465">
        <v>2427</v>
      </c>
    </row>
    <row r="30" spans="1:14" ht="16.149999999999999" customHeight="1">
      <c r="A30" s="391">
        <v>22</v>
      </c>
      <c r="B30" s="138" t="s">
        <v>813</v>
      </c>
      <c r="C30" s="465">
        <v>3033</v>
      </c>
      <c r="D30" s="487"/>
      <c r="E30" s="496">
        <v>217</v>
      </c>
      <c r="F30" s="496">
        <v>2816</v>
      </c>
      <c r="G30" s="496"/>
      <c r="H30" s="496"/>
      <c r="I30" s="495"/>
      <c r="J30" s="495"/>
      <c r="K30" s="465">
        <v>3033</v>
      </c>
      <c r="L30" s="465"/>
      <c r="M30" s="465"/>
      <c r="N30" s="465">
        <v>3033</v>
      </c>
    </row>
    <row r="31" spans="1:14" ht="16.149999999999999" customHeight="1">
      <c r="A31" s="391">
        <v>23</v>
      </c>
      <c r="B31" s="138" t="s">
        <v>814</v>
      </c>
      <c r="C31" s="465">
        <v>2581</v>
      </c>
      <c r="D31" s="487"/>
      <c r="E31" s="496">
        <v>365</v>
      </c>
      <c r="F31" s="496">
        <v>2216</v>
      </c>
      <c r="G31" s="496"/>
      <c r="H31" s="496"/>
      <c r="I31" s="495"/>
      <c r="J31" s="495"/>
      <c r="K31" s="465">
        <v>2581</v>
      </c>
      <c r="L31" s="465"/>
      <c r="M31" s="465"/>
      <c r="N31" s="465">
        <v>2581</v>
      </c>
    </row>
    <row r="32" spans="1:14" ht="16.149999999999999" customHeight="1">
      <c r="A32" s="391">
        <v>24</v>
      </c>
      <c r="B32" s="138" t="s">
        <v>815</v>
      </c>
      <c r="C32" s="465">
        <v>2269</v>
      </c>
      <c r="D32" s="487"/>
      <c r="E32" s="496">
        <v>49</v>
      </c>
      <c r="F32" s="496">
        <v>2220</v>
      </c>
      <c r="G32" s="496"/>
      <c r="H32" s="496"/>
      <c r="I32" s="495"/>
      <c r="J32" s="495"/>
      <c r="K32" s="465">
        <v>2269</v>
      </c>
      <c r="L32" s="465"/>
      <c r="M32" s="465"/>
      <c r="N32" s="465">
        <v>2269</v>
      </c>
    </row>
    <row r="33" spans="1:14" ht="16.149999999999999" customHeight="1">
      <c r="A33" s="391">
        <v>25</v>
      </c>
      <c r="B33" s="138" t="s">
        <v>816</v>
      </c>
      <c r="C33" s="465">
        <v>1518</v>
      </c>
      <c r="D33" s="487"/>
      <c r="E33" s="496">
        <v>222</v>
      </c>
      <c r="F33" s="496">
        <v>1296</v>
      </c>
      <c r="G33" s="496"/>
      <c r="H33" s="496"/>
      <c r="I33" s="495"/>
      <c r="J33" s="495"/>
      <c r="K33" s="465">
        <v>1518</v>
      </c>
      <c r="L33" s="465"/>
      <c r="M33" s="465"/>
      <c r="N33" s="465">
        <v>1518</v>
      </c>
    </row>
    <row r="34" spans="1:14" ht="16.149999999999999" customHeight="1">
      <c r="A34" s="391">
        <v>26</v>
      </c>
      <c r="B34" s="138" t="s">
        <v>817</v>
      </c>
      <c r="C34" s="465">
        <v>1937</v>
      </c>
      <c r="D34" s="487"/>
      <c r="E34" s="496">
        <v>44</v>
      </c>
      <c r="F34" s="496">
        <v>1893</v>
      </c>
      <c r="G34" s="496"/>
      <c r="H34" s="496"/>
      <c r="I34" s="495"/>
      <c r="J34" s="495"/>
      <c r="K34" s="465">
        <v>1937</v>
      </c>
      <c r="L34" s="465"/>
      <c r="M34" s="465"/>
      <c r="N34" s="465">
        <v>1937</v>
      </c>
    </row>
    <row r="35" spans="1:14" ht="16.149999999999999" customHeight="1">
      <c r="A35" s="391">
        <v>27</v>
      </c>
      <c r="B35" s="138" t="s">
        <v>818</v>
      </c>
      <c r="C35" s="465">
        <v>2073</v>
      </c>
      <c r="D35" s="487"/>
      <c r="E35" s="496">
        <v>176</v>
      </c>
      <c r="F35" s="496">
        <v>1897</v>
      </c>
      <c r="G35" s="496"/>
      <c r="H35" s="496"/>
      <c r="I35" s="495"/>
      <c r="J35" s="495"/>
      <c r="K35" s="465">
        <v>2073</v>
      </c>
      <c r="L35" s="465"/>
      <c r="M35" s="465"/>
      <c r="N35" s="465">
        <v>2073</v>
      </c>
    </row>
    <row r="36" spans="1:14" ht="16.149999999999999" customHeight="1">
      <c r="A36" s="391">
        <v>28</v>
      </c>
      <c r="B36" s="138" t="s">
        <v>819</v>
      </c>
      <c r="C36" s="465">
        <v>1829</v>
      </c>
      <c r="D36" s="487"/>
      <c r="E36" s="496">
        <v>264</v>
      </c>
      <c r="F36" s="496">
        <v>1565</v>
      </c>
      <c r="G36" s="496"/>
      <c r="H36" s="496"/>
      <c r="I36" s="495"/>
      <c r="J36" s="495"/>
      <c r="K36" s="465">
        <v>1829</v>
      </c>
      <c r="L36" s="465"/>
      <c r="M36" s="465"/>
      <c r="N36" s="465">
        <v>1829</v>
      </c>
    </row>
    <row r="37" spans="1:14" ht="16.149999999999999" customHeight="1">
      <c r="A37" s="391">
        <v>29</v>
      </c>
      <c r="B37" s="138" t="s">
        <v>820</v>
      </c>
      <c r="C37" s="465">
        <v>1961</v>
      </c>
      <c r="D37" s="487"/>
      <c r="E37" s="496">
        <v>97</v>
      </c>
      <c r="F37" s="496">
        <v>1864</v>
      </c>
      <c r="G37" s="496"/>
      <c r="H37" s="496"/>
      <c r="I37" s="495"/>
      <c r="J37" s="495"/>
      <c r="K37" s="465">
        <v>1961</v>
      </c>
      <c r="L37" s="465"/>
      <c r="M37" s="465"/>
      <c r="N37" s="465">
        <v>1961</v>
      </c>
    </row>
    <row r="38" spans="1:14" ht="16.149999999999999" customHeight="1">
      <c r="A38" s="391">
        <v>30</v>
      </c>
      <c r="B38" s="138" t="s">
        <v>821</v>
      </c>
      <c r="C38" s="465">
        <v>1017</v>
      </c>
      <c r="D38" s="487"/>
      <c r="E38" s="496">
        <v>37</v>
      </c>
      <c r="F38" s="496">
        <v>980</v>
      </c>
      <c r="G38" s="496"/>
      <c r="H38" s="496"/>
      <c r="I38" s="495"/>
      <c r="J38" s="495"/>
      <c r="K38" s="465">
        <v>1017</v>
      </c>
      <c r="L38" s="465"/>
      <c r="M38" s="465"/>
      <c r="N38" s="465">
        <v>1017</v>
      </c>
    </row>
    <row r="39" spans="1:14" ht="16.149999999999999" customHeight="1">
      <c r="A39" s="330">
        <v>31</v>
      </c>
      <c r="B39" s="330" t="s">
        <v>822</v>
      </c>
      <c r="C39" s="465">
        <v>477</v>
      </c>
      <c r="D39" s="487"/>
      <c r="E39" s="496">
        <v>86</v>
      </c>
      <c r="F39" s="496">
        <v>391</v>
      </c>
      <c r="G39" s="496"/>
      <c r="H39" s="496"/>
      <c r="I39" s="495"/>
      <c r="J39" s="495"/>
      <c r="K39" s="465">
        <v>477</v>
      </c>
      <c r="L39" s="465"/>
      <c r="M39" s="465"/>
      <c r="N39" s="465">
        <v>477</v>
      </c>
    </row>
    <row r="40" spans="1:14" ht="16.149999999999999" customHeight="1">
      <c r="A40" s="330">
        <v>32</v>
      </c>
      <c r="B40" s="330" t="s">
        <v>823</v>
      </c>
      <c r="C40" s="465">
        <v>753</v>
      </c>
      <c r="D40" s="487"/>
      <c r="E40" s="496">
        <v>40</v>
      </c>
      <c r="F40" s="496">
        <v>713</v>
      </c>
      <c r="G40" s="496"/>
      <c r="H40" s="496"/>
      <c r="I40" s="495"/>
      <c r="J40" s="495"/>
      <c r="K40" s="465">
        <v>753</v>
      </c>
      <c r="L40" s="465"/>
      <c r="M40" s="465"/>
      <c r="N40" s="465">
        <v>753</v>
      </c>
    </row>
    <row r="41" spans="1:14" ht="16.149999999999999" customHeight="1">
      <c r="A41" s="330">
        <v>33</v>
      </c>
      <c r="B41" s="330" t="s">
        <v>824</v>
      </c>
      <c r="C41" s="465">
        <v>1668</v>
      </c>
      <c r="D41" s="487"/>
      <c r="E41" s="496">
        <v>69</v>
      </c>
      <c r="F41" s="496">
        <v>1599</v>
      </c>
      <c r="G41" s="496"/>
      <c r="H41" s="496"/>
      <c r="I41" s="495"/>
      <c r="J41" s="495"/>
      <c r="K41" s="465">
        <v>1668</v>
      </c>
      <c r="L41" s="465"/>
      <c r="M41" s="465"/>
      <c r="N41" s="465">
        <v>1668</v>
      </c>
    </row>
    <row r="42" spans="1:14" ht="16.149999999999999" customHeight="1">
      <c r="A42" s="330">
        <v>34</v>
      </c>
      <c r="B42" s="330" t="s">
        <v>825</v>
      </c>
      <c r="C42" s="465">
        <v>1058</v>
      </c>
      <c r="D42" s="487"/>
      <c r="E42" s="496">
        <v>202</v>
      </c>
      <c r="F42" s="496">
        <v>856</v>
      </c>
      <c r="G42" s="496"/>
      <c r="H42" s="496"/>
      <c r="I42" s="495"/>
      <c r="J42" s="495"/>
      <c r="K42" s="465">
        <v>1058</v>
      </c>
      <c r="L42" s="465"/>
      <c r="M42" s="465"/>
      <c r="N42" s="465">
        <v>1058</v>
      </c>
    </row>
    <row r="43" spans="1:14" ht="16.149999999999999" customHeight="1">
      <c r="A43" s="330">
        <v>35</v>
      </c>
      <c r="B43" s="330" t="s">
        <v>826</v>
      </c>
      <c r="C43" s="465">
        <v>1495</v>
      </c>
      <c r="D43" s="487"/>
      <c r="E43" s="496">
        <v>119</v>
      </c>
      <c r="F43" s="496">
        <v>1376</v>
      </c>
      <c r="G43" s="496"/>
      <c r="H43" s="496"/>
      <c r="I43" s="495"/>
      <c r="J43" s="495"/>
      <c r="K43" s="465">
        <v>1495</v>
      </c>
      <c r="L43" s="465"/>
      <c r="M43" s="465"/>
      <c r="N43" s="465">
        <v>1495</v>
      </c>
    </row>
    <row r="44" spans="1:14" ht="16.149999999999999" customHeight="1">
      <c r="A44" s="330">
        <v>36</v>
      </c>
      <c r="B44" s="330" t="s">
        <v>827</v>
      </c>
      <c r="C44" s="465">
        <v>1285</v>
      </c>
      <c r="D44" s="487"/>
      <c r="E44" s="496">
        <v>44</v>
      </c>
      <c r="F44" s="496">
        <v>1241</v>
      </c>
      <c r="G44" s="496"/>
      <c r="H44" s="496"/>
      <c r="I44" s="495"/>
      <c r="J44" s="495"/>
      <c r="K44" s="465">
        <v>1285</v>
      </c>
      <c r="L44" s="465"/>
      <c r="M44" s="465"/>
      <c r="N44" s="465">
        <v>1285</v>
      </c>
    </row>
    <row r="45" spans="1:14" ht="16.149999999999999" customHeight="1">
      <c r="A45" s="330">
        <v>37</v>
      </c>
      <c r="B45" s="330" t="s">
        <v>828</v>
      </c>
      <c r="C45" s="465">
        <v>1710</v>
      </c>
      <c r="D45" s="487"/>
      <c r="E45" s="496">
        <v>59</v>
      </c>
      <c r="F45" s="496">
        <v>1651</v>
      </c>
      <c r="G45" s="496"/>
      <c r="H45" s="496"/>
      <c r="I45" s="495"/>
      <c r="J45" s="495"/>
      <c r="K45" s="465">
        <v>1710</v>
      </c>
      <c r="L45" s="465"/>
      <c r="M45" s="465"/>
      <c r="N45" s="465">
        <v>1710</v>
      </c>
    </row>
    <row r="46" spans="1:14" ht="16.149999999999999" customHeight="1">
      <c r="A46" s="330">
        <v>38</v>
      </c>
      <c r="B46" s="330" t="s">
        <v>829</v>
      </c>
      <c r="C46" s="465">
        <v>1523</v>
      </c>
      <c r="D46" s="487"/>
      <c r="E46" s="496">
        <v>124</v>
      </c>
      <c r="F46" s="496">
        <v>1399</v>
      </c>
      <c r="G46" s="496"/>
      <c r="H46" s="496"/>
      <c r="I46" s="495"/>
      <c r="J46" s="495"/>
      <c r="K46" s="465">
        <v>1523</v>
      </c>
      <c r="L46" s="465"/>
      <c r="M46" s="465"/>
      <c r="N46" s="465">
        <v>1523</v>
      </c>
    </row>
    <row r="47" spans="1:14">
      <c r="A47" s="637" t="s">
        <v>14</v>
      </c>
      <c r="B47" s="638"/>
      <c r="C47" s="25">
        <f>SUM(C9:C46)</f>
        <v>70295</v>
      </c>
      <c r="D47" s="25"/>
      <c r="E47" s="482">
        <f>SUM(E9:E46)</f>
        <v>6564</v>
      </c>
      <c r="F47" s="482">
        <f>SUM(F9:F46)</f>
        <v>63731</v>
      </c>
      <c r="G47" s="482"/>
      <c r="H47" s="482"/>
      <c r="I47" s="432"/>
      <c r="J47" s="432"/>
      <c r="K47" s="338">
        <f>SUM(K9:K46)</f>
        <v>70295</v>
      </c>
      <c r="L47" s="338"/>
      <c r="M47" s="338"/>
      <c r="N47" s="338">
        <f>SUM(N9:N46)</f>
        <v>70295</v>
      </c>
    </row>
    <row r="51" spans="10:12" ht="12.75" customHeight="1">
      <c r="J51" s="641" t="s">
        <v>1027</v>
      </c>
      <c r="K51" s="641"/>
      <c r="L51" s="641"/>
    </row>
    <row r="52" spans="10:12" ht="12.75" customHeight="1">
      <c r="J52" s="641"/>
      <c r="K52" s="641"/>
      <c r="L52" s="641"/>
    </row>
    <row r="53" spans="10:12" ht="12.75" customHeight="1">
      <c r="J53" s="641"/>
      <c r="K53" s="641"/>
      <c r="L53" s="641"/>
    </row>
    <row r="54" spans="10:12" ht="12.75" customHeight="1">
      <c r="J54" s="641"/>
      <c r="K54" s="641"/>
      <c r="L54" s="641"/>
    </row>
  </sheetData>
  <mergeCells count="13">
    <mergeCell ref="L5:N5"/>
    <mergeCell ref="A4:N4"/>
    <mergeCell ref="A2:N2"/>
    <mergeCell ref="A1:M1"/>
    <mergeCell ref="J51:L54"/>
    <mergeCell ref="D6:H6"/>
    <mergeCell ref="C6:C7"/>
    <mergeCell ref="A6:A7"/>
    <mergeCell ref="B6:B7"/>
    <mergeCell ref="K6:N6"/>
    <mergeCell ref="I6:I7"/>
    <mergeCell ref="J6:J7"/>
    <mergeCell ref="A47:B47"/>
  </mergeCells>
  <printOptions horizontalCentered="1"/>
  <pageMargins left="0.70866141732283472" right="0.70866141732283472" top="0.23622047244094491" bottom="0" header="0.31496062992125984" footer="0.31496062992125984"/>
  <pageSetup paperSize="9" scale="64" orientation="landscape" r:id="rId1"/>
</worksheet>
</file>

<file path=xl/worksheets/sheet41.xml><?xml version="1.0" encoding="utf-8"?>
<worksheet xmlns="http://schemas.openxmlformats.org/spreadsheetml/2006/main" xmlns:r="http://schemas.openxmlformats.org/officeDocument/2006/relationships">
  <sheetPr>
    <pageSetUpPr fitToPage="1"/>
  </sheetPr>
  <dimension ref="A1:H54"/>
  <sheetViews>
    <sheetView view="pageBreakPreview" topLeftCell="A40" zoomScale="120" zoomScaleSheetLayoutView="120" workbookViewId="0">
      <selection activeCell="I55" sqref="I55:K58"/>
    </sheetView>
  </sheetViews>
  <sheetFormatPr defaultRowHeight="12.75"/>
  <cols>
    <col min="1" max="1" width="8.28515625" customWidth="1"/>
    <col min="2" max="2" width="23.5703125" customWidth="1"/>
    <col min="3" max="3" width="16.7109375" customWidth="1"/>
    <col min="4" max="4" width="12.5703125" customWidth="1"/>
    <col min="5" max="5" width="13" customWidth="1"/>
    <col min="6" max="6" width="14.7109375" customWidth="1"/>
    <col min="7" max="7" width="13.5703125" customWidth="1"/>
    <col min="8" max="8" width="15.5703125" customWidth="1"/>
  </cols>
  <sheetData>
    <row r="1" spans="1:8" ht="18">
      <c r="A1" s="722" t="s">
        <v>0</v>
      </c>
      <c r="B1" s="722"/>
      <c r="C1" s="722"/>
      <c r="D1" s="722"/>
      <c r="E1" s="722"/>
      <c r="F1" s="722"/>
      <c r="G1" s="722"/>
      <c r="H1" s="223" t="s">
        <v>533</v>
      </c>
    </row>
    <row r="2" spans="1:8" ht="21">
      <c r="A2" s="723" t="s">
        <v>652</v>
      </c>
      <c r="B2" s="723"/>
      <c r="C2" s="723"/>
      <c r="D2" s="723"/>
      <c r="E2" s="723"/>
      <c r="F2" s="723"/>
      <c r="G2" s="723"/>
    </row>
    <row r="3" spans="1:8" ht="15">
      <c r="A3" s="185"/>
      <c r="B3" s="185"/>
      <c r="C3" s="185"/>
      <c r="D3" s="185"/>
      <c r="E3" s="185"/>
      <c r="F3" s="185"/>
      <c r="G3" s="185"/>
    </row>
    <row r="4" spans="1:8" ht="18">
      <c r="A4" s="722" t="s">
        <v>532</v>
      </c>
      <c r="B4" s="722"/>
      <c r="C4" s="722"/>
      <c r="D4" s="722"/>
      <c r="E4" s="722"/>
      <c r="F4" s="722"/>
      <c r="G4" s="722"/>
    </row>
    <row r="5" spans="1:8" ht="15">
      <c r="A5" s="186" t="s">
        <v>868</v>
      </c>
      <c r="B5" s="186"/>
      <c r="C5" s="186"/>
      <c r="D5" s="186"/>
      <c r="E5" s="186"/>
      <c r="F5" s="186"/>
      <c r="G5" s="186" t="s">
        <v>978</v>
      </c>
    </row>
    <row r="6" spans="1:8" ht="21.75" customHeight="1">
      <c r="A6" s="857" t="s">
        <v>2</v>
      </c>
      <c r="B6" s="857" t="s">
        <v>512</v>
      </c>
      <c r="C6" s="658" t="s">
        <v>31</v>
      </c>
      <c r="D6" s="658" t="s">
        <v>517</v>
      </c>
      <c r="E6" s="658"/>
      <c r="F6" s="645" t="s">
        <v>518</v>
      </c>
      <c r="G6" s="645"/>
      <c r="H6" s="857" t="s">
        <v>226</v>
      </c>
    </row>
    <row r="7" spans="1:8" ht="25.5" customHeight="1">
      <c r="A7" s="858"/>
      <c r="B7" s="858"/>
      <c r="C7" s="658"/>
      <c r="D7" s="5" t="s">
        <v>513</v>
      </c>
      <c r="E7" s="5" t="s">
        <v>514</v>
      </c>
      <c r="F7" s="60" t="s">
        <v>515</v>
      </c>
      <c r="G7" s="5" t="s">
        <v>516</v>
      </c>
      <c r="H7" s="858"/>
    </row>
    <row r="8" spans="1:8" ht="15">
      <c r="A8" s="189" t="s">
        <v>268</v>
      </c>
      <c r="B8" s="189" t="s">
        <v>269</v>
      </c>
      <c r="C8" s="189" t="s">
        <v>270</v>
      </c>
      <c r="D8" s="189" t="s">
        <v>271</v>
      </c>
      <c r="E8" s="189" t="s">
        <v>272</v>
      </c>
      <c r="F8" s="189" t="s">
        <v>273</v>
      </c>
      <c r="G8" s="189" t="s">
        <v>274</v>
      </c>
      <c r="H8" s="189">
        <v>8</v>
      </c>
    </row>
    <row r="9" spans="1:8" ht="14.45" customHeight="1">
      <c r="A9" s="391">
        <v>1</v>
      </c>
      <c r="B9" s="138" t="s">
        <v>792</v>
      </c>
      <c r="C9" s="189"/>
      <c r="D9" s="189"/>
      <c r="E9" s="189"/>
      <c r="F9" s="189"/>
      <c r="G9" s="189"/>
      <c r="H9" s="860" t="s">
        <v>1025</v>
      </c>
    </row>
    <row r="10" spans="1:8" ht="15">
      <c r="A10" s="391">
        <v>2</v>
      </c>
      <c r="B10" s="138" t="s">
        <v>793</v>
      </c>
      <c r="C10" s="189"/>
      <c r="D10" s="189"/>
      <c r="E10" s="189"/>
      <c r="F10" s="189"/>
      <c r="G10" s="189"/>
      <c r="H10" s="861"/>
    </row>
    <row r="11" spans="1:8" ht="15">
      <c r="A11" s="391">
        <v>3</v>
      </c>
      <c r="B11" s="138" t="s">
        <v>794</v>
      </c>
      <c r="C11" s="189"/>
      <c r="D11" s="189"/>
      <c r="E11" s="189"/>
      <c r="F11" s="189"/>
      <c r="G11" s="189"/>
      <c r="H11" s="861"/>
    </row>
    <row r="12" spans="1:8" ht="15">
      <c r="A12" s="391">
        <v>4</v>
      </c>
      <c r="B12" s="138" t="s">
        <v>795</v>
      </c>
      <c r="C12" s="189"/>
      <c r="D12" s="189"/>
      <c r="E12" s="189"/>
      <c r="F12" s="189"/>
      <c r="G12" s="189"/>
      <c r="H12" s="861"/>
    </row>
    <row r="13" spans="1:8" ht="15">
      <c r="A13" s="391">
        <v>5</v>
      </c>
      <c r="B13" s="138" t="s">
        <v>796</v>
      </c>
      <c r="C13" s="189"/>
      <c r="D13" s="189"/>
      <c r="E13" s="189"/>
      <c r="F13" s="189"/>
      <c r="G13" s="189"/>
      <c r="H13" s="861"/>
    </row>
    <row r="14" spans="1:8" ht="15">
      <c r="A14" s="391">
        <v>6</v>
      </c>
      <c r="B14" s="138" t="s">
        <v>797</v>
      </c>
      <c r="C14" s="189"/>
      <c r="D14" s="189"/>
      <c r="E14" s="189"/>
      <c r="F14" s="189"/>
      <c r="G14" s="189"/>
      <c r="H14" s="861"/>
    </row>
    <row r="15" spans="1:8" ht="15">
      <c r="A15" s="391">
        <v>7</v>
      </c>
      <c r="B15" s="138" t="s">
        <v>798</v>
      </c>
      <c r="C15" s="189"/>
      <c r="D15" s="189"/>
      <c r="E15" s="189"/>
      <c r="F15" s="189"/>
      <c r="G15" s="189"/>
      <c r="H15" s="861"/>
    </row>
    <row r="16" spans="1:8" ht="15">
      <c r="A16" s="391">
        <v>8</v>
      </c>
      <c r="B16" s="138" t="s">
        <v>799</v>
      </c>
      <c r="C16" s="189"/>
      <c r="D16" s="189"/>
      <c r="E16" s="189"/>
      <c r="F16" s="189"/>
      <c r="G16" s="189"/>
      <c r="H16" s="861"/>
    </row>
    <row r="17" spans="1:8" ht="15">
      <c r="A17" s="391">
        <v>9</v>
      </c>
      <c r="B17" s="138" t="s">
        <v>800</v>
      </c>
      <c r="C17" s="189"/>
      <c r="D17" s="189"/>
      <c r="E17" s="189"/>
      <c r="F17" s="189"/>
      <c r="G17" s="189"/>
      <c r="H17" s="861"/>
    </row>
    <row r="18" spans="1:8" ht="15">
      <c r="A18" s="391">
        <v>10</v>
      </c>
      <c r="B18" s="138" t="s">
        <v>801</v>
      </c>
      <c r="C18" s="189"/>
      <c r="D18" s="189"/>
      <c r="E18" s="189"/>
      <c r="F18" s="189"/>
      <c r="G18" s="189"/>
      <c r="H18" s="861"/>
    </row>
    <row r="19" spans="1:8" ht="15">
      <c r="A19" s="391">
        <v>11</v>
      </c>
      <c r="B19" s="138" t="s">
        <v>802</v>
      </c>
      <c r="C19" s="189"/>
      <c r="D19" s="189"/>
      <c r="E19" s="189"/>
      <c r="F19" s="189"/>
      <c r="G19" s="189"/>
      <c r="H19" s="861"/>
    </row>
    <row r="20" spans="1:8" ht="15">
      <c r="A20" s="391">
        <v>12</v>
      </c>
      <c r="B20" s="138" t="s">
        <v>803</v>
      </c>
      <c r="C20" s="189"/>
      <c r="D20" s="189"/>
      <c r="E20" s="189"/>
      <c r="F20" s="189"/>
      <c r="G20" s="189"/>
      <c r="H20" s="861"/>
    </row>
    <row r="21" spans="1:8" ht="15">
      <c r="A21" s="391">
        <v>13</v>
      </c>
      <c r="B21" s="138" t="s">
        <v>804</v>
      </c>
      <c r="C21" s="189"/>
      <c r="D21" s="189"/>
      <c r="E21" s="189"/>
      <c r="F21" s="189"/>
      <c r="G21" s="189"/>
      <c r="H21" s="861"/>
    </row>
    <row r="22" spans="1:8" ht="15">
      <c r="A22" s="391">
        <v>14</v>
      </c>
      <c r="B22" s="138" t="s">
        <v>805</v>
      </c>
      <c r="C22" s="189"/>
      <c r="D22" s="189"/>
      <c r="E22" s="189"/>
      <c r="F22" s="189"/>
      <c r="G22" s="189"/>
      <c r="H22" s="861"/>
    </row>
    <row r="23" spans="1:8" ht="15">
      <c r="A23" s="391">
        <v>15</v>
      </c>
      <c r="B23" s="138" t="s">
        <v>806</v>
      </c>
      <c r="C23" s="189"/>
      <c r="D23" s="189"/>
      <c r="E23" s="189"/>
      <c r="F23" s="189"/>
      <c r="G23" s="189"/>
      <c r="H23" s="861"/>
    </row>
    <row r="24" spans="1:8" ht="15">
      <c r="A24" s="391">
        <v>16</v>
      </c>
      <c r="B24" s="138" t="s">
        <v>807</v>
      </c>
      <c r="C24" s="189"/>
      <c r="D24" s="189"/>
      <c r="E24" s="189"/>
      <c r="F24" s="189"/>
      <c r="G24" s="189"/>
      <c r="H24" s="861"/>
    </row>
    <row r="25" spans="1:8" ht="15">
      <c r="A25" s="391">
        <v>17</v>
      </c>
      <c r="B25" s="138" t="s">
        <v>808</v>
      </c>
      <c r="C25" s="189"/>
      <c r="D25" s="189"/>
      <c r="E25" s="189"/>
      <c r="F25" s="189"/>
      <c r="G25" s="189"/>
      <c r="H25" s="861"/>
    </row>
    <row r="26" spans="1:8" ht="15">
      <c r="A26" s="391">
        <v>18</v>
      </c>
      <c r="B26" s="138" t="s">
        <v>809</v>
      </c>
      <c r="C26" s="189"/>
      <c r="D26" s="189"/>
      <c r="E26" s="189"/>
      <c r="F26" s="189"/>
      <c r="G26" s="189"/>
      <c r="H26" s="861"/>
    </row>
    <row r="27" spans="1:8" ht="15">
      <c r="A27" s="391">
        <v>19</v>
      </c>
      <c r="B27" s="138" t="s">
        <v>810</v>
      </c>
      <c r="C27" s="189"/>
      <c r="D27" s="189"/>
      <c r="E27" s="189"/>
      <c r="F27" s="189"/>
      <c r="G27" s="189"/>
      <c r="H27" s="861"/>
    </row>
    <row r="28" spans="1:8" ht="15">
      <c r="A28" s="391">
        <v>20</v>
      </c>
      <c r="B28" s="138" t="s">
        <v>811</v>
      </c>
      <c r="C28" s="189"/>
      <c r="D28" s="189"/>
      <c r="E28" s="189"/>
      <c r="F28" s="189"/>
      <c r="G28" s="189"/>
      <c r="H28" s="861"/>
    </row>
    <row r="29" spans="1:8" ht="15">
      <c r="A29" s="391">
        <v>21</v>
      </c>
      <c r="B29" s="138" t="s">
        <v>812</v>
      </c>
      <c r="C29" s="189"/>
      <c r="D29" s="189"/>
      <c r="E29" s="189"/>
      <c r="F29" s="189"/>
      <c r="G29" s="189"/>
      <c r="H29" s="861"/>
    </row>
    <row r="30" spans="1:8" ht="15">
      <c r="A30" s="391">
        <v>22</v>
      </c>
      <c r="B30" s="138" t="s">
        <v>813</v>
      </c>
      <c r="C30" s="189"/>
      <c r="D30" s="189"/>
      <c r="E30" s="189"/>
      <c r="F30" s="189"/>
      <c r="G30" s="189"/>
      <c r="H30" s="861"/>
    </row>
    <row r="31" spans="1:8" ht="15">
      <c r="A31" s="391">
        <v>23</v>
      </c>
      <c r="B31" s="138" t="s">
        <v>814</v>
      </c>
      <c r="C31" s="189"/>
      <c r="D31" s="189"/>
      <c r="E31" s="189"/>
      <c r="F31" s="189"/>
      <c r="G31" s="189"/>
      <c r="H31" s="861"/>
    </row>
    <row r="32" spans="1:8" ht="15">
      <c r="A32" s="391">
        <v>24</v>
      </c>
      <c r="B32" s="138" t="s">
        <v>815</v>
      </c>
      <c r="C32" s="189"/>
      <c r="D32" s="189"/>
      <c r="E32" s="189"/>
      <c r="F32" s="189"/>
      <c r="G32" s="189"/>
      <c r="H32" s="861"/>
    </row>
    <row r="33" spans="1:8" ht="15">
      <c r="A33" s="391">
        <v>25</v>
      </c>
      <c r="B33" s="138" t="s">
        <v>816</v>
      </c>
      <c r="C33" s="189"/>
      <c r="D33" s="189"/>
      <c r="E33" s="189"/>
      <c r="F33" s="189"/>
      <c r="G33" s="189"/>
      <c r="H33" s="861"/>
    </row>
    <row r="34" spans="1:8" ht="15">
      <c r="A34" s="391">
        <v>26</v>
      </c>
      <c r="B34" s="138" t="s">
        <v>817</v>
      </c>
      <c r="C34" s="189"/>
      <c r="D34" s="189"/>
      <c r="E34" s="189"/>
      <c r="F34" s="189"/>
      <c r="G34" s="189"/>
      <c r="H34" s="861"/>
    </row>
    <row r="35" spans="1:8" ht="15">
      <c r="A35" s="391">
        <v>27</v>
      </c>
      <c r="B35" s="138" t="s">
        <v>818</v>
      </c>
      <c r="C35" s="189"/>
      <c r="D35" s="189"/>
      <c r="E35" s="189"/>
      <c r="F35" s="189"/>
      <c r="G35" s="189"/>
      <c r="H35" s="861"/>
    </row>
    <row r="36" spans="1:8" ht="15">
      <c r="A36" s="391">
        <v>28</v>
      </c>
      <c r="B36" s="138" t="s">
        <v>819</v>
      </c>
      <c r="C36" s="189"/>
      <c r="D36" s="189"/>
      <c r="E36" s="189"/>
      <c r="F36" s="189"/>
      <c r="G36" s="189"/>
      <c r="H36" s="861"/>
    </row>
    <row r="37" spans="1:8" ht="15">
      <c r="A37" s="391">
        <v>29</v>
      </c>
      <c r="B37" s="138" t="s">
        <v>820</v>
      </c>
      <c r="C37" s="189"/>
      <c r="D37" s="189"/>
      <c r="E37" s="189"/>
      <c r="F37" s="189"/>
      <c r="G37" s="189"/>
      <c r="H37" s="861"/>
    </row>
    <row r="38" spans="1:8" ht="15">
      <c r="A38" s="391">
        <v>30</v>
      </c>
      <c r="B38" s="138" t="s">
        <v>821</v>
      </c>
      <c r="C38" s="189"/>
      <c r="D38" s="189"/>
      <c r="E38" s="189"/>
      <c r="F38" s="189"/>
      <c r="G38" s="189"/>
      <c r="H38" s="861"/>
    </row>
    <row r="39" spans="1:8" ht="15">
      <c r="A39" s="330">
        <v>31</v>
      </c>
      <c r="B39" s="330" t="s">
        <v>822</v>
      </c>
      <c r="C39" s="189"/>
      <c r="D39" s="189"/>
      <c r="E39" s="189"/>
      <c r="F39" s="189"/>
      <c r="G39" s="189"/>
      <c r="H39" s="861"/>
    </row>
    <row r="40" spans="1:8" ht="15">
      <c r="A40" s="330">
        <v>32</v>
      </c>
      <c r="B40" s="330" t="s">
        <v>823</v>
      </c>
      <c r="C40" s="189"/>
      <c r="D40" s="189"/>
      <c r="E40" s="189"/>
      <c r="F40" s="189"/>
      <c r="G40" s="189"/>
      <c r="H40" s="861"/>
    </row>
    <row r="41" spans="1:8" ht="15">
      <c r="A41" s="330">
        <v>33</v>
      </c>
      <c r="B41" s="330" t="s">
        <v>824</v>
      </c>
      <c r="C41" s="189"/>
      <c r="D41" s="189"/>
      <c r="E41" s="189"/>
      <c r="F41" s="189"/>
      <c r="G41" s="189"/>
      <c r="H41" s="861"/>
    </row>
    <row r="42" spans="1:8" ht="15">
      <c r="A42" s="330">
        <v>34</v>
      </c>
      <c r="B42" s="330" t="s">
        <v>825</v>
      </c>
      <c r="C42" s="189"/>
      <c r="D42" s="189"/>
      <c r="E42" s="189"/>
      <c r="F42" s="189"/>
      <c r="G42" s="189"/>
      <c r="H42" s="861"/>
    </row>
    <row r="43" spans="1:8" ht="15">
      <c r="A43" s="330">
        <v>35</v>
      </c>
      <c r="B43" s="330" t="s">
        <v>826</v>
      </c>
      <c r="C43" s="189"/>
      <c r="D43" s="189"/>
      <c r="E43" s="189"/>
      <c r="F43" s="189"/>
      <c r="G43" s="189"/>
      <c r="H43" s="861"/>
    </row>
    <row r="44" spans="1:8" ht="15">
      <c r="A44" s="330">
        <v>36</v>
      </c>
      <c r="B44" s="330" t="s">
        <v>827</v>
      </c>
      <c r="C44" s="189"/>
      <c r="D44" s="189"/>
      <c r="E44" s="189"/>
      <c r="F44" s="189"/>
      <c r="G44" s="189"/>
      <c r="H44" s="861"/>
    </row>
    <row r="45" spans="1:8" ht="15">
      <c r="A45" s="330">
        <v>37</v>
      </c>
      <c r="B45" s="330" t="s">
        <v>828</v>
      </c>
      <c r="C45" s="189"/>
      <c r="D45" s="189"/>
      <c r="E45" s="189"/>
      <c r="F45" s="189"/>
      <c r="G45" s="189"/>
      <c r="H45" s="861"/>
    </row>
    <row r="46" spans="1:8" ht="15">
      <c r="A46" s="330">
        <v>38</v>
      </c>
      <c r="B46" s="330" t="s">
        <v>829</v>
      </c>
      <c r="C46" s="189"/>
      <c r="D46" s="189"/>
      <c r="E46" s="189"/>
      <c r="F46" s="189"/>
      <c r="G46" s="189"/>
      <c r="H46" s="861"/>
    </row>
    <row r="47" spans="1:8" ht="13.15" customHeight="1">
      <c r="A47" s="639" t="s">
        <v>14</v>
      </c>
      <c r="B47" s="639"/>
      <c r="C47" s="8"/>
      <c r="D47" s="8"/>
      <c r="E47" s="8"/>
      <c r="F47" s="8"/>
      <c r="G47" s="8"/>
      <c r="H47" s="862"/>
    </row>
    <row r="51" spans="6:8" ht="12.75" customHeight="1">
      <c r="F51" s="641" t="s">
        <v>1027</v>
      </c>
      <c r="G51" s="641"/>
      <c r="H51" s="641"/>
    </row>
    <row r="52" spans="6:8" ht="12.75" customHeight="1">
      <c r="F52" s="641"/>
      <c r="G52" s="641"/>
      <c r="H52" s="641"/>
    </row>
    <row r="53" spans="6:8" ht="12.75" customHeight="1">
      <c r="F53" s="641"/>
      <c r="G53" s="641"/>
      <c r="H53" s="641"/>
    </row>
    <row r="54" spans="6:8" ht="12.75" customHeight="1">
      <c r="F54" s="641"/>
      <c r="G54" s="641"/>
      <c r="H54" s="641"/>
    </row>
  </sheetData>
  <mergeCells count="12">
    <mergeCell ref="H6:H7"/>
    <mergeCell ref="A47:B47"/>
    <mergeCell ref="F51:H54"/>
    <mergeCell ref="A1:G1"/>
    <mergeCell ref="A2:G2"/>
    <mergeCell ref="A4:G4"/>
    <mergeCell ref="A6:A7"/>
    <mergeCell ref="B6:B7"/>
    <mergeCell ref="C6:C7"/>
    <mergeCell ref="F6:G6"/>
    <mergeCell ref="D6:E6"/>
    <mergeCell ref="H9:H47"/>
  </mergeCells>
  <printOptions horizontalCentered="1"/>
  <pageMargins left="0.70866141732283472" right="0.70866141732283472" top="0.23622047244094491" bottom="0" header="0.31496062992125984" footer="0.31496062992125984"/>
  <pageSetup paperSize="9" scale="69" orientation="landscape" r:id="rId1"/>
</worksheet>
</file>

<file path=xl/worksheets/sheet42.xml><?xml version="1.0" encoding="utf-8"?>
<worksheet xmlns="http://schemas.openxmlformats.org/spreadsheetml/2006/main" xmlns:r="http://schemas.openxmlformats.org/officeDocument/2006/relationships">
  <sheetPr>
    <pageSetUpPr fitToPage="1"/>
  </sheetPr>
  <dimension ref="A1:N54"/>
  <sheetViews>
    <sheetView view="pageBreakPreview" topLeftCell="A29" zoomScale="84" zoomScaleSheetLayoutView="84" workbookViewId="0">
      <selection activeCell="I55" sqref="I55:K58"/>
    </sheetView>
  </sheetViews>
  <sheetFormatPr defaultRowHeight="12.75"/>
  <cols>
    <col min="1" max="1" width="4.28515625" customWidth="1"/>
    <col min="2" max="2" width="15.42578125" customWidth="1"/>
    <col min="3" max="3" width="15.28515625" customWidth="1"/>
    <col min="4" max="5" width="15.42578125" customWidth="1"/>
    <col min="6" max="9" width="15.7109375" customWidth="1"/>
    <col min="10" max="10" width="15.42578125" customWidth="1"/>
    <col min="11" max="11" width="20" customWidth="1"/>
    <col min="12" max="12" width="14.28515625" customWidth="1"/>
  </cols>
  <sheetData>
    <row r="1" spans="1:14" ht="18">
      <c r="A1" s="722" t="s">
        <v>0</v>
      </c>
      <c r="B1" s="722"/>
      <c r="C1" s="722"/>
      <c r="D1" s="722"/>
      <c r="E1" s="722"/>
      <c r="F1" s="722"/>
      <c r="G1" s="722"/>
      <c r="H1" s="722"/>
      <c r="I1" s="722"/>
      <c r="J1" s="722"/>
      <c r="K1" s="722"/>
      <c r="L1" s="223" t="s">
        <v>535</v>
      </c>
    </row>
    <row r="2" spans="1:14" ht="21">
      <c r="A2" s="723" t="s">
        <v>652</v>
      </c>
      <c r="B2" s="723"/>
      <c r="C2" s="723"/>
      <c r="D2" s="723"/>
      <c r="E2" s="723"/>
      <c r="F2" s="723"/>
      <c r="G2" s="723"/>
      <c r="H2" s="723"/>
      <c r="I2" s="723"/>
      <c r="J2" s="723"/>
      <c r="K2" s="723"/>
    </row>
    <row r="3" spans="1:14" ht="15">
      <c r="A3" s="185"/>
      <c r="B3" s="185"/>
      <c r="C3" s="185"/>
      <c r="D3" s="185"/>
      <c r="E3" s="185"/>
      <c r="F3" s="185"/>
      <c r="G3" s="185"/>
      <c r="H3" s="185"/>
      <c r="I3" s="185"/>
      <c r="J3" s="185"/>
      <c r="K3" s="185"/>
    </row>
    <row r="4" spans="1:14" ht="18">
      <c r="A4" s="722" t="s">
        <v>534</v>
      </c>
      <c r="B4" s="722"/>
      <c r="C4" s="722"/>
      <c r="D4" s="722"/>
      <c r="E4" s="722"/>
      <c r="F4" s="722"/>
      <c r="G4" s="722"/>
      <c r="H4" s="722"/>
      <c r="I4" s="722"/>
      <c r="J4" s="722"/>
      <c r="K4" s="722"/>
    </row>
    <row r="5" spans="1:14" ht="15">
      <c r="A5" s="186" t="s">
        <v>868</v>
      </c>
      <c r="B5" s="186"/>
      <c r="C5" s="186"/>
      <c r="D5" s="186"/>
      <c r="E5" s="186"/>
      <c r="F5" s="186"/>
      <c r="G5" s="186"/>
      <c r="H5" s="186"/>
      <c r="I5" s="186"/>
      <c r="J5" s="186" t="s">
        <v>978</v>
      </c>
      <c r="K5" s="186"/>
    </row>
    <row r="6" spans="1:14" ht="21.75" customHeight="1">
      <c r="A6" s="857" t="s">
        <v>2</v>
      </c>
      <c r="B6" s="857" t="s">
        <v>31</v>
      </c>
      <c r="C6" s="644" t="s">
        <v>478</v>
      </c>
      <c r="D6" s="645"/>
      <c r="E6" s="646"/>
      <c r="F6" s="644" t="s">
        <v>484</v>
      </c>
      <c r="G6" s="645"/>
      <c r="H6" s="645"/>
      <c r="I6" s="646"/>
      <c r="J6" s="658" t="s">
        <v>486</v>
      </c>
      <c r="K6" s="658"/>
      <c r="L6" s="658"/>
    </row>
    <row r="7" spans="1:14" ht="29.25" customHeight="1">
      <c r="A7" s="858"/>
      <c r="B7" s="858"/>
      <c r="C7" s="218" t="s">
        <v>216</v>
      </c>
      <c r="D7" s="218" t="s">
        <v>480</v>
      </c>
      <c r="E7" s="218" t="s">
        <v>485</v>
      </c>
      <c r="F7" s="218" t="s">
        <v>216</v>
      </c>
      <c r="G7" s="218" t="s">
        <v>479</v>
      </c>
      <c r="H7" s="218" t="s">
        <v>481</v>
      </c>
      <c r="I7" s="218" t="s">
        <v>485</v>
      </c>
      <c r="J7" s="5" t="s">
        <v>482</v>
      </c>
      <c r="K7" s="5" t="s">
        <v>483</v>
      </c>
      <c r="L7" s="218" t="s">
        <v>485</v>
      </c>
    </row>
    <row r="8" spans="1:14" ht="15">
      <c r="A8" s="189" t="s">
        <v>268</v>
      </c>
      <c r="B8" s="189" t="s">
        <v>269</v>
      </c>
      <c r="C8" s="189" t="s">
        <v>270</v>
      </c>
      <c r="D8" s="189" t="s">
        <v>271</v>
      </c>
      <c r="E8" s="189" t="s">
        <v>272</v>
      </c>
      <c r="F8" s="189" t="s">
        <v>273</v>
      </c>
      <c r="G8" s="189" t="s">
        <v>274</v>
      </c>
      <c r="H8" s="189" t="s">
        <v>275</v>
      </c>
      <c r="I8" s="189" t="s">
        <v>295</v>
      </c>
      <c r="J8" s="189" t="s">
        <v>296</v>
      </c>
      <c r="K8" s="189" t="s">
        <v>297</v>
      </c>
      <c r="L8" s="189" t="s">
        <v>325</v>
      </c>
    </row>
    <row r="9" spans="1:14">
      <c r="A9" s="391">
        <v>1</v>
      </c>
      <c r="B9" s="138" t="s">
        <v>792</v>
      </c>
      <c r="C9" s="486" t="s">
        <v>839</v>
      </c>
      <c r="D9" s="486" t="s">
        <v>839</v>
      </c>
      <c r="E9" s="486" t="s">
        <v>839</v>
      </c>
      <c r="F9" s="486" t="s">
        <v>839</v>
      </c>
      <c r="G9" s="486" t="s">
        <v>839</v>
      </c>
      <c r="H9" s="486" t="s">
        <v>839</v>
      </c>
      <c r="I9" s="486" t="s">
        <v>839</v>
      </c>
      <c r="J9" s="486" t="s">
        <v>839</v>
      </c>
      <c r="K9" s="486" t="s">
        <v>839</v>
      </c>
      <c r="L9" s="486" t="s">
        <v>839</v>
      </c>
      <c r="N9" t="s">
        <v>10</v>
      </c>
    </row>
    <row r="10" spans="1:14">
      <c r="A10" s="391">
        <v>2</v>
      </c>
      <c r="B10" s="138" t="s">
        <v>793</v>
      </c>
      <c r="C10" s="486" t="s">
        <v>839</v>
      </c>
      <c r="D10" s="486" t="s">
        <v>839</v>
      </c>
      <c r="E10" s="486" t="s">
        <v>839</v>
      </c>
      <c r="F10" s="486" t="s">
        <v>839</v>
      </c>
      <c r="G10" s="486" t="s">
        <v>839</v>
      </c>
      <c r="H10" s="486" t="s">
        <v>839</v>
      </c>
      <c r="I10" s="486" t="s">
        <v>839</v>
      </c>
      <c r="J10" s="486" t="s">
        <v>839</v>
      </c>
      <c r="K10" s="486" t="s">
        <v>839</v>
      </c>
      <c r="L10" s="486" t="s">
        <v>839</v>
      </c>
    </row>
    <row r="11" spans="1:14">
      <c r="A11" s="391">
        <v>3</v>
      </c>
      <c r="B11" s="138" t="s">
        <v>794</v>
      </c>
      <c r="C11" s="486" t="s">
        <v>839</v>
      </c>
      <c r="D11" s="486" t="s">
        <v>839</v>
      </c>
      <c r="E11" s="486" t="s">
        <v>839</v>
      </c>
      <c r="F11" s="486" t="s">
        <v>839</v>
      </c>
      <c r="G11" s="486" t="s">
        <v>839</v>
      </c>
      <c r="H11" s="486" t="s">
        <v>839</v>
      </c>
      <c r="I11" s="486" t="s">
        <v>839</v>
      </c>
      <c r="J11" s="486" t="s">
        <v>839</v>
      </c>
      <c r="K11" s="486" t="s">
        <v>839</v>
      </c>
      <c r="L11" s="486" t="s">
        <v>839</v>
      </c>
    </row>
    <row r="12" spans="1:14">
      <c r="A12" s="391">
        <v>4</v>
      </c>
      <c r="B12" s="138" t="s">
        <v>795</v>
      </c>
      <c r="C12" s="486" t="s">
        <v>839</v>
      </c>
      <c r="D12" s="486" t="s">
        <v>839</v>
      </c>
      <c r="E12" s="486" t="s">
        <v>839</v>
      </c>
      <c r="F12" s="486" t="s">
        <v>839</v>
      </c>
      <c r="G12" s="486" t="s">
        <v>839</v>
      </c>
      <c r="H12" s="486" t="s">
        <v>839</v>
      </c>
      <c r="I12" s="486" t="s">
        <v>839</v>
      </c>
      <c r="J12" s="486" t="s">
        <v>839</v>
      </c>
      <c r="K12" s="486" t="s">
        <v>839</v>
      </c>
      <c r="L12" s="486" t="s">
        <v>839</v>
      </c>
    </row>
    <row r="13" spans="1:14">
      <c r="A13" s="391">
        <v>5</v>
      </c>
      <c r="B13" s="138" t="s">
        <v>796</v>
      </c>
      <c r="C13" s="486" t="s">
        <v>839</v>
      </c>
      <c r="D13" s="486" t="s">
        <v>839</v>
      </c>
      <c r="E13" s="486" t="s">
        <v>839</v>
      </c>
      <c r="F13" s="486" t="s">
        <v>839</v>
      </c>
      <c r="G13" s="486" t="s">
        <v>839</v>
      </c>
      <c r="H13" s="486" t="s">
        <v>839</v>
      </c>
      <c r="I13" s="486" t="s">
        <v>839</v>
      </c>
      <c r="J13" s="486" t="s">
        <v>839</v>
      </c>
      <c r="K13" s="486" t="s">
        <v>839</v>
      </c>
      <c r="L13" s="486" t="s">
        <v>839</v>
      </c>
    </row>
    <row r="14" spans="1:14">
      <c r="A14" s="391">
        <v>6</v>
      </c>
      <c r="B14" s="138" t="s">
        <v>797</v>
      </c>
      <c r="C14" s="486" t="s">
        <v>839</v>
      </c>
      <c r="D14" s="486" t="s">
        <v>839</v>
      </c>
      <c r="E14" s="486" t="s">
        <v>839</v>
      </c>
      <c r="F14" s="486" t="s">
        <v>839</v>
      </c>
      <c r="G14" s="486" t="s">
        <v>839</v>
      </c>
      <c r="H14" s="486" t="s">
        <v>839</v>
      </c>
      <c r="I14" s="486" t="s">
        <v>839</v>
      </c>
      <c r="J14" s="486" t="s">
        <v>839</v>
      </c>
      <c r="K14" s="486" t="s">
        <v>839</v>
      </c>
      <c r="L14" s="486" t="s">
        <v>839</v>
      </c>
    </row>
    <row r="15" spans="1:14">
      <c r="A15" s="391">
        <v>7</v>
      </c>
      <c r="B15" s="138" t="s">
        <v>798</v>
      </c>
      <c r="C15" s="486" t="s">
        <v>839</v>
      </c>
      <c r="D15" s="486" t="s">
        <v>839</v>
      </c>
      <c r="E15" s="486" t="s">
        <v>839</v>
      </c>
      <c r="F15" s="486" t="s">
        <v>839</v>
      </c>
      <c r="G15" s="486" t="s">
        <v>839</v>
      </c>
      <c r="H15" s="486" t="s">
        <v>839</v>
      </c>
      <c r="I15" s="486" t="s">
        <v>839</v>
      </c>
      <c r="J15" s="486" t="s">
        <v>839</v>
      </c>
      <c r="K15" s="486" t="s">
        <v>839</v>
      </c>
      <c r="L15" s="486" t="s">
        <v>839</v>
      </c>
    </row>
    <row r="16" spans="1:14">
      <c r="A16" s="391">
        <v>8</v>
      </c>
      <c r="B16" s="138" t="s">
        <v>799</v>
      </c>
      <c r="C16" s="486" t="s">
        <v>839</v>
      </c>
      <c r="D16" s="486" t="s">
        <v>839</v>
      </c>
      <c r="E16" s="486" t="s">
        <v>839</v>
      </c>
      <c r="F16" s="486" t="s">
        <v>839</v>
      </c>
      <c r="G16" s="486" t="s">
        <v>839</v>
      </c>
      <c r="H16" s="486" t="s">
        <v>839</v>
      </c>
      <c r="I16" s="486" t="s">
        <v>839</v>
      </c>
      <c r="J16" s="486" t="s">
        <v>839</v>
      </c>
      <c r="K16" s="486" t="s">
        <v>839</v>
      </c>
      <c r="L16" s="486" t="s">
        <v>839</v>
      </c>
    </row>
    <row r="17" spans="1:12">
      <c r="A17" s="391">
        <v>9</v>
      </c>
      <c r="B17" s="138" t="s">
        <v>800</v>
      </c>
      <c r="C17" s="486" t="s">
        <v>839</v>
      </c>
      <c r="D17" s="486" t="s">
        <v>839</v>
      </c>
      <c r="E17" s="486" t="s">
        <v>839</v>
      </c>
      <c r="F17" s="486" t="s">
        <v>839</v>
      </c>
      <c r="G17" s="486" t="s">
        <v>839</v>
      </c>
      <c r="H17" s="486" t="s">
        <v>839</v>
      </c>
      <c r="I17" s="486" t="s">
        <v>839</v>
      </c>
      <c r="J17" s="486" t="s">
        <v>839</v>
      </c>
      <c r="K17" s="486" t="s">
        <v>839</v>
      </c>
      <c r="L17" s="486" t="s">
        <v>839</v>
      </c>
    </row>
    <row r="18" spans="1:12">
      <c r="A18" s="391">
        <v>10</v>
      </c>
      <c r="B18" s="138" t="s">
        <v>801</v>
      </c>
      <c r="C18" s="486" t="s">
        <v>839</v>
      </c>
      <c r="D18" s="486" t="s">
        <v>839</v>
      </c>
      <c r="E18" s="486" t="s">
        <v>839</v>
      </c>
      <c r="F18" s="486" t="s">
        <v>839</v>
      </c>
      <c r="G18" s="486" t="s">
        <v>839</v>
      </c>
      <c r="H18" s="486" t="s">
        <v>839</v>
      </c>
      <c r="I18" s="486" t="s">
        <v>839</v>
      </c>
      <c r="J18" s="486" t="s">
        <v>839</v>
      </c>
      <c r="K18" s="486" t="s">
        <v>839</v>
      </c>
      <c r="L18" s="486" t="s">
        <v>839</v>
      </c>
    </row>
    <row r="19" spans="1:12">
      <c r="A19" s="391">
        <v>11</v>
      </c>
      <c r="B19" s="138" t="s">
        <v>802</v>
      </c>
      <c r="C19" s="486" t="s">
        <v>839</v>
      </c>
      <c r="D19" s="486" t="s">
        <v>839</v>
      </c>
      <c r="E19" s="486" t="s">
        <v>839</v>
      </c>
      <c r="F19" s="486" t="s">
        <v>839</v>
      </c>
      <c r="G19" s="486" t="s">
        <v>839</v>
      </c>
      <c r="H19" s="486" t="s">
        <v>839</v>
      </c>
      <c r="I19" s="486" t="s">
        <v>839</v>
      </c>
      <c r="J19" s="486" t="s">
        <v>839</v>
      </c>
      <c r="K19" s="486" t="s">
        <v>839</v>
      </c>
      <c r="L19" s="486" t="s">
        <v>839</v>
      </c>
    </row>
    <row r="20" spans="1:12">
      <c r="A20" s="391">
        <v>12</v>
      </c>
      <c r="B20" s="138" t="s">
        <v>803</v>
      </c>
      <c r="C20" s="486" t="s">
        <v>839</v>
      </c>
      <c r="D20" s="486" t="s">
        <v>839</v>
      </c>
      <c r="E20" s="486" t="s">
        <v>839</v>
      </c>
      <c r="F20" s="486" t="s">
        <v>839</v>
      </c>
      <c r="G20" s="486" t="s">
        <v>839</v>
      </c>
      <c r="H20" s="486" t="s">
        <v>839</v>
      </c>
      <c r="I20" s="486" t="s">
        <v>839</v>
      </c>
      <c r="J20" s="486" t="s">
        <v>839</v>
      </c>
      <c r="K20" s="486" t="s">
        <v>839</v>
      </c>
      <c r="L20" s="486" t="s">
        <v>839</v>
      </c>
    </row>
    <row r="21" spans="1:12">
      <c r="A21" s="391">
        <v>13</v>
      </c>
      <c r="B21" s="138" t="s">
        <v>804</v>
      </c>
      <c r="C21" s="486" t="s">
        <v>839</v>
      </c>
      <c r="D21" s="486" t="s">
        <v>839</v>
      </c>
      <c r="E21" s="486" t="s">
        <v>839</v>
      </c>
      <c r="F21" s="486" t="s">
        <v>839</v>
      </c>
      <c r="G21" s="486" t="s">
        <v>839</v>
      </c>
      <c r="H21" s="486" t="s">
        <v>839</v>
      </c>
      <c r="I21" s="486" t="s">
        <v>839</v>
      </c>
      <c r="J21" s="486" t="s">
        <v>839</v>
      </c>
      <c r="K21" s="486" t="s">
        <v>839</v>
      </c>
      <c r="L21" s="486" t="s">
        <v>839</v>
      </c>
    </row>
    <row r="22" spans="1:12">
      <c r="A22" s="391">
        <v>14</v>
      </c>
      <c r="B22" s="138" t="s">
        <v>805</v>
      </c>
      <c r="C22" s="486" t="s">
        <v>839</v>
      </c>
      <c r="D22" s="486" t="s">
        <v>839</v>
      </c>
      <c r="E22" s="486" t="s">
        <v>839</v>
      </c>
      <c r="F22" s="486" t="s">
        <v>839</v>
      </c>
      <c r="G22" s="486" t="s">
        <v>839</v>
      </c>
      <c r="H22" s="486" t="s">
        <v>839</v>
      </c>
      <c r="I22" s="486" t="s">
        <v>839</v>
      </c>
      <c r="J22" s="486" t="s">
        <v>839</v>
      </c>
      <c r="K22" s="486" t="s">
        <v>839</v>
      </c>
      <c r="L22" s="486" t="s">
        <v>839</v>
      </c>
    </row>
    <row r="23" spans="1:12">
      <c r="A23" s="391">
        <v>15</v>
      </c>
      <c r="B23" s="138" t="s">
        <v>806</v>
      </c>
      <c r="C23" s="486" t="s">
        <v>839</v>
      </c>
      <c r="D23" s="486" t="s">
        <v>839</v>
      </c>
      <c r="E23" s="486" t="s">
        <v>839</v>
      </c>
      <c r="F23" s="486" t="s">
        <v>839</v>
      </c>
      <c r="G23" s="486" t="s">
        <v>839</v>
      </c>
      <c r="H23" s="486" t="s">
        <v>839</v>
      </c>
      <c r="I23" s="486" t="s">
        <v>839</v>
      </c>
      <c r="J23" s="486" t="s">
        <v>839</v>
      </c>
      <c r="K23" s="486" t="s">
        <v>839</v>
      </c>
      <c r="L23" s="486" t="s">
        <v>839</v>
      </c>
    </row>
    <row r="24" spans="1:12">
      <c r="A24" s="391">
        <v>16</v>
      </c>
      <c r="B24" s="138" t="s">
        <v>807</v>
      </c>
      <c r="C24" s="486" t="s">
        <v>839</v>
      </c>
      <c r="D24" s="486" t="s">
        <v>839</v>
      </c>
      <c r="E24" s="486" t="s">
        <v>839</v>
      </c>
      <c r="F24" s="486" t="s">
        <v>839</v>
      </c>
      <c r="G24" s="486" t="s">
        <v>839</v>
      </c>
      <c r="H24" s="486" t="s">
        <v>839</v>
      </c>
      <c r="I24" s="486" t="s">
        <v>839</v>
      </c>
      <c r="J24" s="486" t="s">
        <v>839</v>
      </c>
      <c r="K24" s="486" t="s">
        <v>839</v>
      </c>
      <c r="L24" s="486" t="s">
        <v>839</v>
      </c>
    </row>
    <row r="25" spans="1:12">
      <c r="A25" s="391">
        <v>17</v>
      </c>
      <c r="B25" s="138" t="s">
        <v>808</v>
      </c>
      <c r="C25" s="486" t="s">
        <v>839</v>
      </c>
      <c r="D25" s="486" t="s">
        <v>839</v>
      </c>
      <c r="E25" s="486" t="s">
        <v>839</v>
      </c>
      <c r="F25" s="486" t="s">
        <v>839</v>
      </c>
      <c r="G25" s="486" t="s">
        <v>839</v>
      </c>
      <c r="H25" s="486" t="s">
        <v>839</v>
      </c>
      <c r="I25" s="486" t="s">
        <v>839</v>
      </c>
      <c r="J25" s="486" t="s">
        <v>839</v>
      </c>
      <c r="K25" s="486" t="s">
        <v>839</v>
      </c>
      <c r="L25" s="486" t="s">
        <v>839</v>
      </c>
    </row>
    <row r="26" spans="1:12">
      <c r="A26" s="391">
        <v>18</v>
      </c>
      <c r="B26" s="138" t="s">
        <v>809</v>
      </c>
      <c r="C26" s="486" t="s">
        <v>839</v>
      </c>
      <c r="D26" s="486" t="s">
        <v>839</v>
      </c>
      <c r="E26" s="486" t="s">
        <v>839</v>
      </c>
      <c r="F26" s="486" t="s">
        <v>839</v>
      </c>
      <c r="G26" s="486" t="s">
        <v>839</v>
      </c>
      <c r="H26" s="486" t="s">
        <v>839</v>
      </c>
      <c r="I26" s="486" t="s">
        <v>839</v>
      </c>
      <c r="J26" s="486" t="s">
        <v>839</v>
      </c>
      <c r="K26" s="486" t="s">
        <v>839</v>
      </c>
      <c r="L26" s="486" t="s">
        <v>839</v>
      </c>
    </row>
    <row r="27" spans="1:12">
      <c r="A27" s="391">
        <v>19</v>
      </c>
      <c r="B27" s="138" t="s">
        <v>810</v>
      </c>
      <c r="C27" s="486" t="s">
        <v>839</v>
      </c>
      <c r="D27" s="486" t="s">
        <v>839</v>
      </c>
      <c r="E27" s="486" t="s">
        <v>839</v>
      </c>
      <c r="F27" s="486" t="s">
        <v>839</v>
      </c>
      <c r="G27" s="486" t="s">
        <v>839</v>
      </c>
      <c r="H27" s="486" t="s">
        <v>839</v>
      </c>
      <c r="I27" s="486" t="s">
        <v>839</v>
      </c>
      <c r="J27" s="486" t="s">
        <v>839</v>
      </c>
      <c r="K27" s="486" t="s">
        <v>839</v>
      </c>
      <c r="L27" s="486" t="s">
        <v>839</v>
      </c>
    </row>
    <row r="28" spans="1:12">
      <c r="A28" s="391">
        <v>20</v>
      </c>
      <c r="B28" s="138" t="s">
        <v>811</v>
      </c>
      <c r="C28" s="486" t="s">
        <v>839</v>
      </c>
      <c r="D28" s="486" t="s">
        <v>839</v>
      </c>
      <c r="E28" s="486" t="s">
        <v>839</v>
      </c>
      <c r="F28" s="486" t="s">
        <v>839</v>
      </c>
      <c r="G28" s="486" t="s">
        <v>839</v>
      </c>
      <c r="H28" s="486" t="s">
        <v>839</v>
      </c>
      <c r="I28" s="486" t="s">
        <v>839</v>
      </c>
      <c r="J28" s="486" t="s">
        <v>839</v>
      </c>
      <c r="K28" s="486" t="s">
        <v>839</v>
      </c>
      <c r="L28" s="486" t="s">
        <v>839</v>
      </c>
    </row>
    <row r="29" spans="1:12">
      <c r="A29" s="391">
        <v>21</v>
      </c>
      <c r="B29" s="138" t="s">
        <v>812</v>
      </c>
      <c r="C29" s="486" t="s">
        <v>839</v>
      </c>
      <c r="D29" s="486" t="s">
        <v>839</v>
      </c>
      <c r="E29" s="486" t="s">
        <v>839</v>
      </c>
      <c r="F29" s="486" t="s">
        <v>839</v>
      </c>
      <c r="G29" s="486" t="s">
        <v>839</v>
      </c>
      <c r="H29" s="486" t="s">
        <v>839</v>
      </c>
      <c r="I29" s="486" t="s">
        <v>839</v>
      </c>
      <c r="J29" s="486" t="s">
        <v>839</v>
      </c>
      <c r="K29" s="486" t="s">
        <v>839</v>
      </c>
      <c r="L29" s="486" t="s">
        <v>839</v>
      </c>
    </row>
    <row r="30" spans="1:12">
      <c r="A30" s="391">
        <v>22</v>
      </c>
      <c r="B30" s="138" t="s">
        <v>813</v>
      </c>
      <c r="C30" s="486" t="s">
        <v>839</v>
      </c>
      <c r="D30" s="486" t="s">
        <v>839</v>
      </c>
      <c r="E30" s="486" t="s">
        <v>839</v>
      </c>
      <c r="F30" s="486" t="s">
        <v>839</v>
      </c>
      <c r="G30" s="486" t="s">
        <v>839</v>
      </c>
      <c r="H30" s="486" t="s">
        <v>839</v>
      </c>
      <c r="I30" s="486" t="s">
        <v>839</v>
      </c>
      <c r="J30" s="486" t="s">
        <v>839</v>
      </c>
      <c r="K30" s="486" t="s">
        <v>839</v>
      </c>
      <c r="L30" s="486" t="s">
        <v>839</v>
      </c>
    </row>
    <row r="31" spans="1:12">
      <c r="A31" s="391">
        <v>23</v>
      </c>
      <c r="B31" s="138" t="s">
        <v>814</v>
      </c>
      <c r="C31" s="486" t="s">
        <v>839</v>
      </c>
      <c r="D31" s="486" t="s">
        <v>839</v>
      </c>
      <c r="E31" s="486" t="s">
        <v>839</v>
      </c>
      <c r="F31" s="486" t="s">
        <v>839</v>
      </c>
      <c r="G31" s="486" t="s">
        <v>839</v>
      </c>
      <c r="H31" s="486" t="s">
        <v>839</v>
      </c>
      <c r="I31" s="486" t="s">
        <v>839</v>
      </c>
      <c r="J31" s="486" t="s">
        <v>839</v>
      </c>
      <c r="K31" s="486" t="s">
        <v>839</v>
      </c>
      <c r="L31" s="486" t="s">
        <v>839</v>
      </c>
    </row>
    <row r="32" spans="1:12">
      <c r="A32" s="391">
        <v>24</v>
      </c>
      <c r="B32" s="138" t="s">
        <v>815</v>
      </c>
      <c r="C32" s="486" t="s">
        <v>839</v>
      </c>
      <c r="D32" s="486" t="s">
        <v>839</v>
      </c>
      <c r="E32" s="486" t="s">
        <v>839</v>
      </c>
      <c r="F32" s="486" t="s">
        <v>839</v>
      </c>
      <c r="G32" s="486" t="s">
        <v>839</v>
      </c>
      <c r="H32" s="486" t="s">
        <v>839</v>
      </c>
      <c r="I32" s="486" t="s">
        <v>839</v>
      </c>
      <c r="J32" s="486" t="s">
        <v>839</v>
      </c>
      <c r="K32" s="486" t="s">
        <v>839</v>
      </c>
      <c r="L32" s="486" t="s">
        <v>839</v>
      </c>
    </row>
    <row r="33" spans="1:12">
      <c r="A33" s="391">
        <v>25</v>
      </c>
      <c r="B33" s="138" t="s">
        <v>816</v>
      </c>
      <c r="C33" s="486" t="s">
        <v>839</v>
      </c>
      <c r="D33" s="486" t="s">
        <v>839</v>
      </c>
      <c r="E33" s="486" t="s">
        <v>839</v>
      </c>
      <c r="F33" s="486" t="s">
        <v>839</v>
      </c>
      <c r="G33" s="486" t="s">
        <v>839</v>
      </c>
      <c r="H33" s="486" t="s">
        <v>839</v>
      </c>
      <c r="I33" s="486" t="s">
        <v>839</v>
      </c>
      <c r="J33" s="486" t="s">
        <v>839</v>
      </c>
      <c r="K33" s="486" t="s">
        <v>839</v>
      </c>
      <c r="L33" s="486" t="s">
        <v>839</v>
      </c>
    </row>
    <row r="34" spans="1:12">
      <c r="A34" s="391">
        <v>26</v>
      </c>
      <c r="B34" s="138" t="s">
        <v>817</v>
      </c>
      <c r="C34" s="486" t="s">
        <v>839</v>
      </c>
      <c r="D34" s="486" t="s">
        <v>839</v>
      </c>
      <c r="E34" s="486" t="s">
        <v>839</v>
      </c>
      <c r="F34" s="486" t="s">
        <v>839</v>
      </c>
      <c r="G34" s="486" t="s">
        <v>839</v>
      </c>
      <c r="H34" s="486" t="s">
        <v>839</v>
      </c>
      <c r="I34" s="486" t="s">
        <v>839</v>
      </c>
      <c r="J34" s="486" t="s">
        <v>839</v>
      </c>
      <c r="K34" s="486" t="s">
        <v>839</v>
      </c>
      <c r="L34" s="486" t="s">
        <v>839</v>
      </c>
    </row>
    <row r="35" spans="1:12">
      <c r="A35" s="391">
        <v>27</v>
      </c>
      <c r="B35" s="138" t="s">
        <v>818</v>
      </c>
      <c r="C35" s="486" t="s">
        <v>839</v>
      </c>
      <c r="D35" s="486" t="s">
        <v>839</v>
      </c>
      <c r="E35" s="486" t="s">
        <v>839</v>
      </c>
      <c r="F35" s="486" t="s">
        <v>839</v>
      </c>
      <c r="G35" s="486" t="s">
        <v>839</v>
      </c>
      <c r="H35" s="486" t="s">
        <v>839</v>
      </c>
      <c r="I35" s="486" t="s">
        <v>839</v>
      </c>
      <c r="J35" s="486" t="s">
        <v>839</v>
      </c>
      <c r="K35" s="486" t="s">
        <v>839</v>
      </c>
      <c r="L35" s="486" t="s">
        <v>839</v>
      </c>
    </row>
    <row r="36" spans="1:12">
      <c r="A36" s="391">
        <v>28</v>
      </c>
      <c r="B36" s="138" t="s">
        <v>819</v>
      </c>
      <c r="C36" s="486" t="s">
        <v>839</v>
      </c>
      <c r="D36" s="486" t="s">
        <v>839</v>
      </c>
      <c r="E36" s="486" t="s">
        <v>839</v>
      </c>
      <c r="F36" s="486" t="s">
        <v>839</v>
      </c>
      <c r="G36" s="486" t="s">
        <v>839</v>
      </c>
      <c r="H36" s="486" t="s">
        <v>839</v>
      </c>
      <c r="I36" s="486" t="s">
        <v>839</v>
      </c>
      <c r="J36" s="486" t="s">
        <v>839</v>
      </c>
      <c r="K36" s="486" t="s">
        <v>839</v>
      </c>
      <c r="L36" s="486" t="s">
        <v>839</v>
      </c>
    </row>
    <row r="37" spans="1:12">
      <c r="A37" s="391">
        <v>29</v>
      </c>
      <c r="B37" s="138" t="s">
        <v>820</v>
      </c>
      <c r="C37" s="486" t="s">
        <v>839</v>
      </c>
      <c r="D37" s="486" t="s">
        <v>839</v>
      </c>
      <c r="E37" s="486" t="s">
        <v>839</v>
      </c>
      <c r="F37" s="486" t="s">
        <v>839</v>
      </c>
      <c r="G37" s="486" t="s">
        <v>839</v>
      </c>
      <c r="H37" s="486" t="s">
        <v>839</v>
      </c>
      <c r="I37" s="486" t="s">
        <v>839</v>
      </c>
      <c r="J37" s="486" t="s">
        <v>839</v>
      </c>
      <c r="K37" s="486" t="s">
        <v>839</v>
      </c>
      <c r="L37" s="486" t="s">
        <v>839</v>
      </c>
    </row>
    <row r="38" spans="1:12">
      <c r="A38" s="391">
        <v>30</v>
      </c>
      <c r="B38" s="138" t="s">
        <v>821</v>
      </c>
      <c r="C38" s="486" t="s">
        <v>839</v>
      </c>
      <c r="D38" s="486" t="s">
        <v>839</v>
      </c>
      <c r="E38" s="486" t="s">
        <v>839</v>
      </c>
      <c r="F38" s="486" t="s">
        <v>839</v>
      </c>
      <c r="G38" s="486" t="s">
        <v>839</v>
      </c>
      <c r="H38" s="486" t="s">
        <v>839</v>
      </c>
      <c r="I38" s="486" t="s">
        <v>839</v>
      </c>
      <c r="J38" s="486" t="s">
        <v>839</v>
      </c>
      <c r="K38" s="486" t="s">
        <v>839</v>
      </c>
      <c r="L38" s="486" t="s">
        <v>839</v>
      </c>
    </row>
    <row r="39" spans="1:12">
      <c r="A39" s="330">
        <v>31</v>
      </c>
      <c r="B39" s="330" t="s">
        <v>822</v>
      </c>
      <c r="C39" s="486" t="s">
        <v>839</v>
      </c>
      <c r="D39" s="486" t="s">
        <v>839</v>
      </c>
      <c r="E39" s="486" t="s">
        <v>839</v>
      </c>
      <c r="F39" s="486" t="s">
        <v>839</v>
      </c>
      <c r="G39" s="486" t="s">
        <v>839</v>
      </c>
      <c r="H39" s="486" t="s">
        <v>839</v>
      </c>
      <c r="I39" s="486" t="s">
        <v>839</v>
      </c>
      <c r="J39" s="486" t="s">
        <v>839</v>
      </c>
      <c r="K39" s="486" t="s">
        <v>839</v>
      </c>
      <c r="L39" s="486" t="s">
        <v>839</v>
      </c>
    </row>
    <row r="40" spans="1:12">
      <c r="A40" s="330">
        <v>32</v>
      </c>
      <c r="B40" s="330" t="s">
        <v>823</v>
      </c>
      <c r="C40" s="486" t="s">
        <v>839</v>
      </c>
      <c r="D40" s="486" t="s">
        <v>839</v>
      </c>
      <c r="E40" s="486" t="s">
        <v>839</v>
      </c>
      <c r="F40" s="486" t="s">
        <v>839</v>
      </c>
      <c r="G40" s="486" t="s">
        <v>839</v>
      </c>
      <c r="H40" s="486" t="s">
        <v>839</v>
      </c>
      <c r="I40" s="486" t="s">
        <v>839</v>
      </c>
      <c r="J40" s="486" t="s">
        <v>839</v>
      </c>
      <c r="K40" s="486" t="s">
        <v>839</v>
      </c>
      <c r="L40" s="486" t="s">
        <v>839</v>
      </c>
    </row>
    <row r="41" spans="1:12">
      <c r="A41" s="330">
        <v>33</v>
      </c>
      <c r="B41" s="330" t="s">
        <v>824</v>
      </c>
      <c r="C41" s="486" t="s">
        <v>839</v>
      </c>
      <c r="D41" s="486" t="s">
        <v>839</v>
      </c>
      <c r="E41" s="486" t="s">
        <v>839</v>
      </c>
      <c r="F41" s="486" t="s">
        <v>839</v>
      </c>
      <c r="G41" s="486" t="s">
        <v>839</v>
      </c>
      <c r="H41" s="486" t="s">
        <v>839</v>
      </c>
      <c r="I41" s="486" t="s">
        <v>839</v>
      </c>
      <c r="J41" s="486" t="s">
        <v>839</v>
      </c>
      <c r="K41" s="486" t="s">
        <v>839</v>
      </c>
      <c r="L41" s="486" t="s">
        <v>839</v>
      </c>
    </row>
    <row r="42" spans="1:12">
      <c r="A42" s="330">
        <v>34</v>
      </c>
      <c r="B42" s="330" t="s">
        <v>825</v>
      </c>
      <c r="C42" s="486" t="s">
        <v>839</v>
      </c>
      <c r="D42" s="486" t="s">
        <v>839</v>
      </c>
      <c r="E42" s="486" t="s">
        <v>839</v>
      </c>
      <c r="F42" s="486" t="s">
        <v>839</v>
      </c>
      <c r="G42" s="486" t="s">
        <v>839</v>
      </c>
      <c r="H42" s="486" t="s">
        <v>839</v>
      </c>
      <c r="I42" s="486" t="s">
        <v>839</v>
      </c>
      <c r="J42" s="486" t="s">
        <v>839</v>
      </c>
      <c r="K42" s="486" t="s">
        <v>839</v>
      </c>
      <c r="L42" s="486" t="s">
        <v>839</v>
      </c>
    </row>
    <row r="43" spans="1:12">
      <c r="A43" s="330">
        <v>35</v>
      </c>
      <c r="B43" s="330" t="s">
        <v>826</v>
      </c>
      <c r="C43" s="486" t="s">
        <v>839</v>
      </c>
      <c r="D43" s="486" t="s">
        <v>839</v>
      </c>
      <c r="E43" s="486" t="s">
        <v>839</v>
      </c>
      <c r="F43" s="486" t="s">
        <v>839</v>
      </c>
      <c r="G43" s="486" t="s">
        <v>839</v>
      </c>
      <c r="H43" s="486" t="s">
        <v>839</v>
      </c>
      <c r="I43" s="486" t="s">
        <v>839</v>
      </c>
      <c r="J43" s="486" t="s">
        <v>839</v>
      </c>
      <c r="K43" s="486" t="s">
        <v>839</v>
      </c>
      <c r="L43" s="486" t="s">
        <v>839</v>
      </c>
    </row>
    <row r="44" spans="1:12">
      <c r="A44" s="330">
        <v>36</v>
      </c>
      <c r="B44" s="330" t="s">
        <v>827</v>
      </c>
      <c r="C44" s="486" t="s">
        <v>839</v>
      </c>
      <c r="D44" s="486" t="s">
        <v>839</v>
      </c>
      <c r="E44" s="486" t="s">
        <v>839</v>
      </c>
      <c r="F44" s="486" t="s">
        <v>839</v>
      </c>
      <c r="G44" s="486" t="s">
        <v>839</v>
      </c>
      <c r="H44" s="486" t="s">
        <v>839</v>
      </c>
      <c r="I44" s="486" t="s">
        <v>839</v>
      </c>
      <c r="J44" s="486" t="s">
        <v>839</v>
      </c>
      <c r="K44" s="486" t="s">
        <v>839</v>
      </c>
      <c r="L44" s="486" t="s">
        <v>839</v>
      </c>
    </row>
    <row r="45" spans="1:12">
      <c r="A45" s="330">
        <v>37</v>
      </c>
      <c r="B45" s="330" t="s">
        <v>828</v>
      </c>
      <c r="C45" s="486" t="s">
        <v>839</v>
      </c>
      <c r="D45" s="486" t="s">
        <v>839</v>
      </c>
      <c r="E45" s="486" t="s">
        <v>839</v>
      </c>
      <c r="F45" s="486" t="s">
        <v>839</v>
      </c>
      <c r="G45" s="486" t="s">
        <v>839</v>
      </c>
      <c r="H45" s="486" t="s">
        <v>839</v>
      </c>
      <c r="I45" s="486" t="s">
        <v>839</v>
      </c>
      <c r="J45" s="486" t="s">
        <v>839</v>
      </c>
      <c r="K45" s="486" t="s">
        <v>839</v>
      </c>
      <c r="L45" s="486" t="s">
        <v>839</v>
      </c>
    </row>
    <row r="46" spans="1:12">
      <c r="A46" s="330">
        <v>38</v>
      </c>
      <c r="B46" s="330" t="s">
        <v>829</v>
      </c>
      <c r="C46" s="486" t="s">
        <v>839</v>
      </c>
      <c r="D46" s="486" t="s">
        <v>839</v>
      </c>
      <c r="E46" s="486" t="s">
        <v>839</v>
      </c>
      <c r="F46" s="486" t="s">
        <v>839</v>
      </c>
      <c r="G46" s="486" t="s">
        <v>839</v>
      </c>
      <c r="H46" s="486" t="s">
        <v>839</v>
      </c>
      <c r="I46" s="486" t="s">
        <v>839</v>
      </c>
      <c r="J46" s="486" t="s">
        <v>839</v>
      </c>
      <c r="K46" s="486" t="s">
        <v>839</v>
      </c>
      <c r="L46" s="486" t="s">
        <v>839</v>
      </c>
    </row>
    <row r="47" spans="1:12">
      <c r="A47" s="639" t="s">
        <v>14</v>
      </c>
      <c r="B47" s="639"/>
      <c r="C47" s="486" t="s">
        <v>839</v>
      </c>
      <c r="D47" s="486" t="s">
        <v>839</v>
      </c>
      <c r="E47" s="486" t="s">
        <v>839</v>
      </c>
      <c r="F47" s="486" t="s">
        <v>839</v>
      </c>
      <c r="G47" s="486" t="s">
        <v>839</v>
      </c>
      <c r="H47" s="486" t="s">
        <v>839</v>
      </c>
      <c r="I47" s="486" t="s">
        <v>839</v>
      </c>
      <c r="J47" s="486" t="s">
        <v>839</v>
      </c>
      <c r="K47" s="486" t="s">
        <v>839</v>
      </c>
      <c r="L47" s="486" t="s">
        <v>839</v>
      </c>
    </row>
    <row r="51" spans="10:12" ht="12.75" customHeight="1">
      <c r="J51" s="641" t="s">
        <v>1027</v>
      </c>
      <c r="K51" s="641"/>
      <c r="L51" s="641"/>
    </row>
    <row r="52" spans="10:12" ht="12.75" customHeight="1">
      <c r="J52" s="641"/>
      <c r="K52" s="641"/>
      <c r="L52" s="641"/>
    </row>
    <row r="53" spans="10:12" ht="12.75" customHeight="1">
      <c r="J53" s="641"/>
      <c r="K53" s="641"/>
      <c r="L53" s="641"/>
    </row>
    <row r="54" spans="10:12" ht="12.75" customHeight="1">
      <c r="J54" s="641"/>
      <c r="K54" s="641"/>
      <c r="L54" s="641"/>
    </row>
  </sheetData>
  <mergeCells count="10">
    <mergeCell ref="A47:B47"/>
    <mergeCell ref="J51:L54"/>
    <mergeCell ref="A1:K1"/>
    <mergeCell ref="C6:E6"/>
    <mergeCell ref="F6:I6"/>
    <mergeCell ref="J6:L6"/>
    <mergeCell ref="A6:A7"/>
    <mergeCell ref="B6:B7"/>
    <mergeCell ref="A2:K2"/>
    <mergeCell ref="A4:K4"/>
  </mergeCells>
  <printOptions horizontalCentered="1"/>
  <pageMargins left="0.70866141732283472" right="0.70866141732283472" top="0.23622047244094491" bottom="0" header="0.31496062992125984" footer="0.31496062992125984"/>
  <pageSetup paperSize="9" scale="74" orientation="landscape" r:id="rId1"/>
</worksheet>
</file>

<file path=xl/worksheets/sheet43.xml><?xml version="1.0" encoding="utf-8"?>
<worksheet xmlns="http://schemas.openxmlformats.org/spreadsheetml/2006/main" xmlns:r="http://schemas.openxmlformats.org/officeDocument/2006/relationships">
  <sheetPr>
    <pageSetUpPr fitToPage="1"/>
  </sheetPr>
  <dimension ref="A1:M55"/>
  <sheetViews>
    <sheetView view="pageBreakPreview" zoomScale="80" zoomScaleSheetLayoutView="80" workbookViewId="0">
      <selection activeCell="I55" sqref="I55:K58"/>
    </sheetView>
  </sheetViews>
  <sheetFormatPr defaultRowHeight="12.75"/>
  <cols>
    <col min="1" max="1" width="7.7109375" customWidth="1"/>
    <col min="2" max="2" width="14" customWidth="1"/>
    <col min="3" max="4" width="12.7109375" customWidth="1"/>
    <col min="5" max="5" width="12.85546875" customWidth="1"/>
    <col min="6" max="6" width="13.28515625" customWidth="1"/>
    <col min="7" max="7" width="13.7109375" customWidth="1"/>
    <col min="8" max="8" width="12.42578125" customWidth="1"/>
    <col min="9" max="9" width="15.5703125" customWidth="1"/>
    <col min="10" max="10" width="12.42578125" customWidth="1"/>
    <col min="11" max="11" width="14.28515625" customWidth="1"/>
  </cols>
  <sheetData>
    <row r="1" spans="1:11" ht="18">
      <c r="A1" s="722" t="s">
        <v>0</v>
      </c>
      <c r="B1" s="722"/>
      <c r="C1" s="722"/>
      <c r="D1" s="722"/>
      <c r="E1" s="722"/>
      <c r="F1" s="722"/>
      <c r="G1" s="722"/>
      <c r="H1" s="722"/>
      <c r="I1" s="275"/>
      <c r="J1" s="275"/>
      <c r="K1" s="223" t="s">
        <v>537</v>
      </c>
    </row>
    <row r="2" spans="1:11" ht="21">
      <c r="A2" s="723" t="s">
        <v>652</v>
      </c>
      <c r="B2" s="723"/>
      <c r="C2" s="723"/>
      <c r="D2" s="723"/>
      <c r="E2" s="723"/>
      <c r="F2" s="723"/>
      <c r="G2" s="723"/>
      <c r="H2" s="723"/>
      <c r="I2" s="723"/>
      <c r="J2" s="723"/>
      <c r="K2" s="723"/>
    </row>
    <row r="3" spans="1:11" ht="15">
      <c r="A3" s="185"/>
      <c r="B3" s="185"/>
      <c r="C3" s="185"/>
      <c r="D3" s="185"/>
      <c r="E3" s="185"/>
      <c r="F3" s="185"/>
      <c r="G3" s="185"/>
      <c r="H3" s="185"/>
      <c r="I3" s="185"/>
      <c r="J3" s="185"/>
    </row>
    <row r="4" spans="1:11" ht="18">
      <c r="A4" s="722" t="s">
        <v>536</v>
      </c>
      <c r="B4" s="722"/>
      <c r="C4" s="722"/>
      <c r="D4" s="722"/>
      <c r="E4" s="722"/>
      <c r="F4" s="722"/>
      <c r="G4" s="722"/>
      <c r="H4" s="722"/>
      <c r="I4" s="722"/>
      <c r="J4" s="722"/>
      <c r="K4" s="722"/>
    </row>
    <row r="5" spans="1:11" ht="15">
      <c r="A5" s="186" t="s">
        <v>871</v>
      </c>
      <c r="B5" s="186"/>
      <c r="C5" s="186"/>
      <c r="D5" s="186"/>
      <c r="E5" s="186"/>
      <c r="F5" s="186"/>
      <c r="G5" s="863" t="s">
        <v>978</v>
      </c>
      <c r="H5" s="863"/>
      <c r="I5" s="863"/>
      <c r="J5" s="863"/>
      <c r="K5" s="863"/>
    </row>
    <row r="6" spans="1:11" ht="21.75" customHeight="1">
      <c r="A6" s="857" t="s">
        <v>2</v>
      </c>
      <c r="B6" s="857" t="s">
        <v>31</v>
      </c>
      <c r="C6" s="644" t="s">
        <v>495</v>
      </c>
      <c r="D6" s="645"/>
      <c r="E6" s="646"/>
      <c r="F6" s="644" t="s">
        <v>498</v>
      </c>
      <c r="G6" s="645"/>
      <c r="H6" s="646"/>
      <c r="I6" s="729" t="s">
        <v>703</v>
      </c>
      <c r="J6" s="729" t="s">
        <v>702</v>
      </c>
      <c r="K6" s="733" t="s">
        <v>72</v>
      </c>
    </row>
    <row r="7" spans="1:11" ht="26.25" customHeight="1">
      <c r="A7" s="858"/>
      <c r="B7" s="858"/>
      <c r="C7" s="5" t="s">
        <v>494</v>
      </c>
      <c r="D7" s="5" t="s">
        <v>496</v>
      </c>
      <c r="E7" s="5" t="s">
        <v>497</v>
      </c>
      <c r="F7" s="5" t="s">
        <v>494</v>
      </c>
      <c r="G7" s="5" t="s">
        <v>496</v>
      </c>
      <c r="H7" s="5" t="s">
        <v>497</v>
      </c>
      <c r="I7" s="730"/>
      <c r="J7" s="730"/>
      <c r="K7" s="734"/>
    </row>
    <row r="8" spans="1:11" ht="15">
      <c r="A8" s="266">
        <v>1</v>
      </c>
      <c r="B8" s="266">
        <v>2</v>
      </c>
      <c r="C8" s="266">
        <v>3</v>
      </c>
      <c r="D8" s="266">
        <v>4</v>
      </c>
      <c r="E8" s="266">
        <v>5</v>
      </c>
      <c r="F8" s="266">
        <v>6</v>
      </c>
      <c r="G8" s="266">
        <v>7</v>
      </c>
      <c r="H8" s="266">
        <v>8</v>
      </c>
      <c r="I8" s="266">
        <v>9</v>
      </c>
      <c r="J8" s="266">
        <v>10</v>
      </c>
      <c r="K8" s="266">
        <v>11</v>
      </c>
    </row>
    <row r="9" spans="1:11" ht="14.45" customHeight="1">
      <c r="A9" s="266">
        <v>1</v>
      </c>
      <c r="B9" s="138" t="s">
        <v>792</v>
      </c>
      <c r="C9" s="864" t="s">
        <v>882</v>
      </c>
      <c r="D9" s="865"/>
      <c r="E9" s="865"/>
      <c r="F9" s="865"/>
      <c r="G9" s="865"/>
      <c r="H9" s="865"/>
      <c r="I9" s="865"/>
      <c r="J9" s="865"/>
      <c r="K9" s="866"/>
    </row>
    <row r="10" spans="1:11" ht="15">
      <c r="A10" s="266">
        <v>2</v>
      </c>
      <c r="B10" s="138" t="s">
        <v>793</v>
      </c>
      <c r="C10" s="867"/>
      <c r="D10" s="868"/>
      <c r="E10" s="868"/>
      <c r="F10" s="868"/>
      <c r="G10" s="868"/>
      <c r="H10" s="868"/>
      <c r="I10" s="868"/>
      <c r="J10" s="868"/>
      <c r="K10" s="869"/>
    </row>
    <row r="11" spans="1:11" ht="15">
      <c r="A11" s="266">
        <v>3</v>
      </c>
      <c r="B11" s="138" t="s">
        <v>794</v>
      </c>
      <c r="C11" s="867"/>
      <c r="D11" s="868"/>
      <c r="E11" s="868"/>
      <c r="F11" s="868"/>
      <c r="G11" s="868"/>
      <c r="H11" s="868"/>
      <c r="I11" s="868"/>
      <c r="J11" s="868"/>
      <c r="K11" s="869"/>
    </row>
    <row r="12" spans="1:11" ht="15">
      <c r="A12" s="266">
        <v>4</v>
      </c>
      <c r="B12" s="138" t="s">
        <v>795</v>
      </c>
      <c r="C12" s="867"/>
      <c r="D12" s="868"/>
      <c r="E12" s="868"/>
      <c r="F12" s="868"/>
      <c r="G12" s="868"/>
      <c r="H12" s="868"/>
      <c r="I12" s="868"/>
      <c r="J12" s="868"/>
      <c r="K12" s="869"/>
    </row>
    <row r="13" spans="1:11" ht="15">
      <c r="A13" s="266">
        <v>5</v>
      </c>
      <c r="B13" s="138" t="s">
        <v>796</v>
      </c>
      <c r="C13" s="867"/>
      <c r="D13" s="868"/>
      <c r="E13" s="868"/>
      <c r="F13" s="868"/>
      <c r="G13" s="868"/>
      <c r="H13" s="868"/>
      <c r="I13" s="868"/>
      <c r="J13" s="868"/>
      <c r="K13" s="869"/>
    </row>
    <row r="14" spans="1:11" ht="15">
      <c r="A14" s="266">
        <v>6</v>
      </c>
      <c r="B14" s="138" t="s">
        <v>797</v>
      </c>
      <c r="C14" s="867"/>
      <c r="D14" s="868"/>
      <c r="E14" s="868"/>
      <c r="F14" s="868"/>
      <c r="G14" s="868"/>
      <c r="H14" s="868"/>
      <c r="I14" s="868"/>
      <c r="J14" s="868"/>
      <c r="K14" s="869"/>
    </row>
    <row r="15" spans="1:11" ht="15">
      <c r="A15" s="266">
        <v>7</v>
      </c>
      <c r="B15" s="138" t="s">
        <v>798</v>
      </c>
      <c r="C15" s="867"/>
      <c r="D15" s="868"/>
      <c r="E15" s="868"/>
      <c r="F15" s="868"/>
      <c r="G15" s="868"/>
      <c r="H15" s="868"/>
      <c r="I15" s="868"/>
      <c r="J15" s="868"/>
      <c r="K15" s="869"/>
    </row>
    <row r="16" spans="1:11" ht="15">
      <c r="A16" s="266">
        <v>8</v>
      </c>
      <c r="B16" s="138" t="s">
        <v>799</v>
      </c>
      <c r="C16" s="867"/>
      <c r="D16" s="868"/>
      <c r="E16" s="868"/>
      <c r="F16" s="868"/>
      <c r="G16" s="868"/>
      <c r="H16" s="868"/>
      <c r="I16" s="868"/>
      <c r="J16" s="868"/>
      <c r="K16" s="869"/>
    </row>
    <row r="17" spans="1:11" ht="15">
      <c r="A17" s="266">
        <v>9</v>
      </c>
      <c r="B17" s="138" t="s">
        <v>800</v>
      </c>
      <c r="C17" s="867"/>
      <c r="D17" s="868"/>
      <c r="E17" s="868"/>
      <c r="F17" s="868"/>
      <c r="G17" s="868"/>
      <c r="H17" s="868"/>
      <c r="I17" s="868"/>
      <c r="J17" s="868"/>
      <c r="K17" s="869"/>
    </row>
    <row r="18" spans="1:11" ht="15">
      <c r="A18" s="266">
        <v>10</v>
      </c>
      <c r="B18" s="138" t="s">
        <v>801</v>
      </c>
      <c r="C18" s="867"/>
      <c r="D18" s="868"/>
      <c r="E18" s="868"/>
      <c r="F18" s="868"/>
      <c r="G18" s="868"/>
      <c r="H18" s="868"/>
      <c r="I18" s="868"/>
      <c r="J18" s="868"/>
      <c r="K18" s="869"/>
    </row>
    <row r="19" spans="1:11" ht="15">
      <c r="A19" s="266">
        <v>11</v>
      </c>
      <c r="B19" s="138" t="s">
        <v>802</v>
      </c>
      <c r="C19" s="867"/>
      <c r="D19" s="868"/>
      <c r="E19" s="868"/>
      <c r="F19" s="868"/>
      <c r="G19" s="868"/>
      <c r="H19" s="868"/>
      <c r="I19" s="868"/>
      <c r="J19" s="868"/>
      <c r="K19" s="869"/>
    </row>
    <row r="20" spans="1:11" ht="15">
      <c r="A20" s="266">
        <v>12</v>
      </c>
      <c r="B20" s="138" t="s">
        <v>803</v>
      </c>
      <c r="C20" s="867"/>
      <c r="D20" s="868"/>
      <c r="E20" s="868"/>
      <c r="F20" s="868"/>
      <c r="G20" s="868"/>
      <c r="H20" s="868"/>
      <c r="I20" s="868"/>
      <c r="J20" s="868"/>
      <c r="K20" s="869"/>
    </row>
    <row r="21" spans="1:11" ht="15">
      <c r="A21" s="266">
        <v>13</v>
      </c>
      <c r="B21" s="138" t="s">
        <v>804</v>
      </c>
      <c r="C21" s="867"/>
      <c r="D21" s="868"/>
      <c r="E21" s="868"/>
      <c r="F21" s="868"/>
      <c r="G21" s="868"/>
      <c r="H21" s="868"/>
      <c r="I21" s="868"/>
      <c r="J21" s="868"/>
      <c r="K21" s="869"/>
    </row>
    <row r="22" spans="1:11" ht="15">
      <c r="A22" s="266">
        <v>14</v>
      </c>
      <c r="B22" s="138" t="s">
        <v>805</v>
      </c>
      <c r="C22" s="867"/>
      <c r="D22" s="868"/>
      <c r="E22" s="868"/>
      <c r="F22" s="868"/>
      <c r="G22" s="868"/>
      <c r="H22" s="868"/>
      <c r="I22" s="868"/>
      <c r="J22" s="868"/>
      <c r="K22" s="869"/>
    </row>
    <row r="23" spans="1:11" ht="15">
      <c r="A23" s="266">
        <v>15</v>
      </c>
      <c r="B23" s="138" t="s">
        <v>806</v>
      </c>
      <c r="C23" s="867"/>
      <c r="D23" s="868"/>
      <c r="E23" s="868"/>
      <c r="F23" s="868"/>
      <c r="G23" s="868"/>
      <c r="H23" s="868"/>
      <c r="I23" s="868"/>
      <c r="J23" s="868"/>
      <c r="K23" s="869"/>
    </row>
    <row r="24" spans="1:11" ht="15">
      <c r="A24" s="266">
        <v>16</v>
      </c>
      <c r="B24" s="138" t="s">
        <v>807</v>
      </c>
      <c r="C24" s="867"/>
      <c r="D24" s="868"/>
      <c r="E24" s="868"/>
      <c r="F24" s="868"/>
      <c r="G24" s="868"/>
      <c r="H24" s="868"/>
      <c r="I24" s="868"/>
      <c r="J24" s="868"/>
      <c r="K24" s="869"/>
    </row>
    <row r="25" spans="1:11" ht="15">
      <c r="A25" s="266">
        <v>17</v>
      </c>
      <c r="B25" s="138" t="s">
        <v>808</v>
      </c>
      <c r="C25" s="867"/>
      <c r="D25" s="868"/>
      <c r="E25" s="868"/>
      <c r="F25" s="868"/>
      <c r="G25" s="868"/>
      <c r="H25" s="868"/>
      <c r="I25" s="868"/>
      <c r="J25" s="868"/>
      <c r="K25" s="869"/>
    </row>
    <row r="26" spans="1:11" ht="15">
      <c r="A26" s="266">
        <v>18</v>
      </c>
      <c r="B26" s="138" t="s">
        <v>809</v>
      </c>
      <c r="C26" s="867"/>
      <c r="D26" s="868"/>
      <c r="E26" s="868"/>
      <c r="F26" s="868"/>
      <c r="G26" s="868"/>
      <c r="H26" s="868"/>
      <c r="I26" s="868"/>
      <c r="J26" s="868"/>
      <c r="K26" s="869"/>
    </row>
    <row r="27" spans="1:11" ht="15">
      <c r="A27" s="266">
        <v>19</v>
      </c>
      <c r="B27" s="138" t="s">
        <v>810</v>
      </c>
      <c r="C27" s="867"/>
      <c r="D27" s="868"/>
      <c r="E27" s="868"/>
      <c r="F27" s="868"/>
      <c r="G27" s="868"/>
      <c r="H27" s="868"/>
      <c r="I27" s="868"/>
      <c r="J27" s="868"/>
      <c r="K27" s="869"/>
    </row>
    <row r="28" spans="1:11" ht="15">
      <c r="A28" s="266">
        <v>20</v>
      </c>
      <c r="B28" s="138" t="s">
        <v>811</v>
      </c>
      <c r="C28" s="867"/>
      <c r="D28" s="868"/>
      <c r="E28" s="868"/>
      <c r="F28" s="868"/>
      <c r="G28" s="868"/>
      <c r="H28" s="868"/>
      <c r="I28" s="868"/>
      <c r="J28" s="868"/>
      <c r="K28" s="869"/>
    </row>
    <row r="29" spans="1:11" ht="15">
      <c r="A29" s="266">
        <v>21</v>
      </c>
      <c r="B29" s="138" t="s">
        <v>812</v>
      </c>
      <c r="C29" s="867"/>
      <c r="D29" s="868"/>
      <c r="E29" s="868"/>
      <c r="F29" s="868"/>
      <c r="G29" s="868"/>
      <c r="H29" s="868"/>
      <c r="I29" s="868"/>
      <c r="J29" s="868"/>
      <c r="K29" s="869"/>
    </row>
    <row r="30" spans="1:11" ht="15">
      <c r="A30" s="266">
        <v>22</v>
      </c>
      <c r="B30" s="138" t="s">
        <v>813</v>
      </c>
      <c r="C30" s="867"/>
      <c r="D30" s="868"/>
      <c r="E30" s="868"/>
      <c r="F30" s="868"/>
      <c r="G30" s="868"/>
      <c r="H30" s="868"/>
      <c r="I30" s="868"/>
      <c r="J30" s="868"/>
      <c r="K30" s="869"/>
    </row>
    <row r="31" spans="1:11" ht="15">
      <c r="A31" s="266">
        <v>23</v>
      </c>
      <c r="B31" s="138" t="s">
        <v>814</v>
      </c>
      <c r="C31" s="867"/>
      <c r="D31" s="868"/>
      <c r="E31" s="868"/>
      <c r="F31" s="868"/>
      <c r="G31" s="868"/>
      <c r="H31" s="868"/>
      <c r="I31" s="868"/>
      <c r="J31" s="868"/>
      <c r="K31" s="869"/>
    </row>
    <row r="32" spans="1:11" ht="15">
      <c r="A32" s="266">
        <v>24</v>
      </c>
      <c r="B32" s="138" t="s">
        <v>815</v>
      </c>
      <c r="C32" s="867"/>
      <c r="D32" s="868"/>
      <c r="E32" s="868"/>
      <c r="F32" s="868"/>
      <c r="G32" s="868"/>
      <c r="H32" s="868"/>
      <c r="I32" s="868"/>
      <c r="J32" s="868"/>
      <c r="K32" s="869"/>
    </row>
    <row r="33" spans="1:13" ht="15">
      <c r="A33" s="266">
        <v>25</v>
      </c>
      <c r="B33" s="138" t="s">
        <v>816</v>
      </c>
      <c r="C33" s="867"/>
      <c r="D33" s="868"/>
      <c r="E33" s="868"/>
      <c r="F33" s="868"/>
      <c r="G33" s="868"/>
      <c r="H33" s="868"/>
      <c r="I33" s="868"/>
      <c r="J33" s="868"/>
      <c r="K33" s="869"/>
    </row>
    <row r="34" spans="1:13" ht="15">
      <c r="A34" s="266">
        <v>26</v>
      </c>
      <c r="B34" s="138" t="s">
        <v>817</v>
      </c>
      <c r="C34" s="867"/>
      <c r="D34" s="868"/>
      <c r="E34" s="868"/>
      <c r="F34" s="868"/>
      <c r="G34" s="868"/>
      <c r="H34" s="868"/>
      <c r="I34" s="868"/>
      <c r="J34" s="868"/>
      <c r="K34" s="869"/>
    </row>
    <row r="35" spans="1:13" ht="15">
      <c r="A35" s="266">
        <v>27</v>
      </c>
      <c r="B35" s="138" t="s">
        <v>818</v>
      </c>
      <c r="C35" s="867"/>
      <c r="D35" s="868"/>
      <c r="E35" s="868"/>
      <c r="F35" s="868"/>
      <c r="G35" s="868"/>
      <c r="H35" s="868"/>
      <c r="I35" s="868"/>
      <c r="J35" s="868"/>
      <c r="K35" s="869"/>
    </row>
    <row r="36" spans="1:13" ht="15">
      <c r="A36" s="266">
        <v>28</v>
      </c>
      <c r="B36" s="138" t="s">
        <v>819</v>
      </c>
      <c r="C36" s="867"/>
      <c r="D36" s="868"/>
      <c r="E36" s="868"/>
      <c r="F36" s="868"/>
      <c r="G36" s="868"/>
      <c r="H36" s="868"/>
      <c r="I36" s="868"/>
      <c r="J36" s="868"/>
      <c r="K36" s="869"/>
    </row>
    <row r="37" spans="1:13" ht="15">
      <c r="A37" s="266">
        <v>29</v>
      </c>
      <c r="B37" s="138" t="s">
        <v>820</v>
      </c>
      <c r="C37" s="867"/>
      <c r="D37" s="868"/>
      <c r="E37" s="868"/>
      <c r="F37" s="868"/>
      <c r="G37" s="868"/>
      <c r="H37" s="868"/>
      <c r="I37" s="868"/>
      <c r="J37" s="868"/>
      <c r="K37" s="869"/>
    </row>
    <row r="38" spans="1:13" ht="15">
      <c r="A38" s="266">
        <v>30</v>
      </c>
      <c r="B38" s="138" t="s">
        <v>821</v>
      </c>
      <c r="C38" s="867"/>
      <c r="D38" s="868"/>
      <c r="E38" s="868"/>
      <c r="F38" s="868"/>
      <c r="G38" s="868"/>
      <c r="H38" s="868"/>
      <c r="I38" s="868"/>
      <c r="J38" s="868"/>
      <c r="K38" s="869"/>
    </row>
    <row r="39" spans="1:13" ht="15">
      <c r="A39" s="266">
        <v>31</v>
      </c>
      <c r="B39" s="330" t="s">
        <v>822</v>
      </c>
      <c r="C39" s="867"/>
      <c r="D39" s="868"/>
      <c r="E39" s="868"/>
      <c r="F39" s="868"/>
      <c r="G39" s="868"/>
      <c r="H39" s="868"/>
      <c r="I39" s="868"/>
      <c r="J39" s="868"/>
      <c r="K39" s="869"/>
    </row>
    <row r="40" spans="1:13" ht="15">
      <c r="A40" s="266">
        <v>32</v>
      </c>
      <c r="B40" s="330" t="s">
        <v>823</v>
      </c>
      <c r="C40" s="867"/>
      <c r="D40" s="868"/>
      <c r="E40" s="868"/>
      <c r="F40" s="868"/>
      <c r="G40" s="868"/>
      <c r="H40" s="868"/>
      <c r="I40" s="868"/>
      <c r="J40" s="868"/>
      <c r="K40" s="869"/>
    </row>
    <row r="41" spans="1:13" ht="15">
      <c r="A41" s="266">
        <v>33</v>
      </c>
      <c r="B41" s="330" t="s">
        <v>824</v>
      </c>
      <c r="C41" s="867"/>
      <c r="D41" s="868"/>
      <c r="E41" s="868"/>
      <c r="F41" s="868"/>
      <c r="G41" s="868"/>
      <c r="H41" s="868"/>
      <c r="I41" s="868"/>
      <c r="J41" s="868"/>
      <c r="K41" s="869"/>
      <c r="M41" t="s">
        <v>10</v>
      </c>
    </row>
    <row r="42" spans="1:13" ht="15">
      <c r="A42" s="266">
        <v>34</v>
      </c>
      <c r="B42" s="330" t="s">
        <v>825</v>
      </c>
      <c r="C42" s="867"/>
      <c r="D42" s="868"/>
      <c r="E42" s="868"/>
      <c r="F42" s="868"/>
      <c r="G42" s="868"/>
      <c r="H42" s="868"/>
      <c r="I42" s="868"/>
      <c r="J42" s="868"/>
      <c r="K42" s="869"/>
    </row>
    <row r="43" spans="1:13" ht="15">
      <c r="A43" s="266">
        <v>35</v>
      </c>
      <c r="B43" s="330" t="s">
        <v>826</v>
      </c>
      <c r="C43" s="867"/>
      <c r="D43" s="868"/>
      <c r="E43" s="868"/>
      <c r="F43" s="868"/>
      <c r="G43" s="868"/>
      <c r="H43" s="868"/>
      <c r="I43" s="868"/>
      <c r="J43" s="868"/>
      <c r="K43" s="869"/>
    </row>
    <row r="44" spans="1:13" ht="15">
      <c r="A44" s="266">
        <v>36</v>
      </c>
      <c r="B44" s="330" t="s">
        <v>827</v>
      </c>
      <c r="C44" s="867"/>
      <c r="D44" s="868"/>
      <c r="E44" s="868"/>
      <c r="F44" s="868"/>
      <c r="G44" s="868"/>
      <c r="H44" s="868"/>
      <c r="I44" s="868"/>
      <c r="J44" s="868"/>
      <c r="K44" s="869"/>
    </row>
    <row r="45" spans="1:13" ht="15">
      <c r="A45" s="266">
        <v>37</v>
      </c>
      <c r="B45" s="330" t="s">
        <v>828</v>
      </c>
      <c r="C45" s="867"/>
      <c r="D45" s="868"/>
      <c r="E45" s="868"/>
      <c r="F45" s="868"/>
      <c r="G45" s="868"/>
      <c r="H45" s="868"/>
      <c r="I45" s="868"/>
      <c r="J45" s="868"/>
      <c r="K45" s="869"/>
    </row>
    <row r="46" spans="1:13" ht="15">
      <c r="A46" s="266">
        <v>38</v>
      </c>
      <c r="B46" s="330" t="s">
        <v>829</v>
      </c>
      <c r="C46" s="867"/>
      <c r="D46" s="868"/>
      <c r="E46" s="868"/>
      <c r="F46" s="868"/>
      <c r="G46" s="868"/>
      <c r="H46" s="868"/>
      <c r="I46" s="868"/>
      <c r="J46" s="868"/>
      <c r="K46" s="869"/>
    </row>
    <row r="47" spans="1:13">
      <c r="A47" s="637" t="s">
        <v>14</v>
      </c>
      <c r="B47" s="638"/>
      <c r="C47" s="870"/>
      <c r="D47" s="871"/>
      <c r="E47" s="871"/>
      <c r="F47" s="871"/>
      <c r="G47" s="871"/>
      <c r="H47" s="871"/>
      <c r="I47" s="871"/>
      <c r="J47" s="871"/>
      <c r="K47" s="872"/>
    </row>
    <row r="52" spans="8:10" ht="12.75" customHeight="1">
      <c r="H52" s="641" t="s">
        <v>1027</v>
      </c>
      <c r="I52" s="641"/>
      <c r="J52" s="641"/>
    </row>
    <row r="53" spans="8:10" ht="12.75" customHeight="1">
      <c r="H53" s="641"/>
      <c r="I53" s="641"/>
      <c r="J53" s="641"/>
    </row>
    <row r="54" spans="8:10" ht="12.75" customHeight="1">
      <c r="H54" s="641"/>
      <c r="I54" s="641"/>
      <c r="J54" s="641"/>
    </row>
    <row r="55" spans="8:10" ht="12.75" customHeight="1">
      <c r="H55" s="641"/>
      <c r="I55" s="641"/>
      <c r="J55" s="641"/>
    </row>
  </sheetData>
  <mergeCells count="14">
    <mergeCell ref="H52:J55"/>
    <mergeCell ref="A47:B47"/>
    <mergeCell ref="A1:H1"/>
    <mergeCell ref="K6:K7"/>
    <mergeCell ref="I6:I7"/>
    <mergeCell ref="J6:J7"/>
    <mergeCell ref="A4:K4"/>
    <mergeCell ref="A2:K2"/>
    <mergeCell ref="G5:K5"/>
    <mergeCell ref="A6:A7"/>
    <mergeCell ref="B6:B7"/>
    <mergeCell ref="C6:E6"/>
    <mergeCell ref="F6:H6"/>
    <mergeCell ref="C9:K47"/>
  </mergeCells>
  <printOptions horizontalCentered="1"/>
  <pageMargins left="0.70866141732283472" right="0.70866141732283472" top="0.23622047244094491" bottom="0" header="0.31496062992125984" footer="0.15"/>
  <pageSetup paperSize="9" scale="69" orientation="landscape" r:id="rId1"/>
</worksheet>
</file>

<file path=xl/worksheets/sheet44.xml><?xml version="1.0" encoding="utf-8"?>
<worksheet xmlns="http://schemas.openxmlformats.org/spreadsheetml/2006/main" xmlns:r="http://schemas.openxmlformats.org/officeDocument/2006/relationships">
  <sheetPr>
    <pageSetUpPr fitToPage="1"/>
  </sheetPr>
  <dimension ref="A1:Q59"/>
  <sheetViews>
    <sheetView zoomScale="80" zoomScaleNormal="80" zoomScaleSheetLayoutView="73" workbookViewId="0">
      <selection activeCell="N11" sqref="N11:N50"/>
    </sheetView>
  </sheetViews>
  <sheetFormatPr defaultRowHeight="12.75"/>
  <cols>
    <col min="1" max="1" width="7.42578125" customWidth="1"/>
    <col min="2" max="2" width="14" customWidth="1"/>
    <col min="3" max="4" width="12.7109375" customWidth="1"/>
    <col min="5" max="5" width="14.42578125" customWidth="1"/>
    <col min="6" max="6" width="17" customWidth="1"/>
    <col min="7" max="7" width="14.140625" customWidth="1"/>
    <col min="8" max="8" width="17" customWidth="1"/>
    <col min="9" max="9" width="13" customWidth="1"/>
    <col min="10" max="10" width="17" customWidth="1"/>
    <col min="11" max="11" width="13.140625" customWidth="1"/>
    <col min="12" max="12" width="19.28515625" customWidth="1"/>
    <col min="13" max="13" width="13.28515625" customWidth="1"/>
    <col min="14" max="14" width="15.7109375" customWidth="1"/>
    <col min="15" max="16" width="11.28515625" customWidth="1"/>
  </cols>
  <sheetData>
    <row r="1" spans="1:14" ht="15">
      <c r="A1" s="77"/>
      <c r="B1" s="77"/>
      <c r="C1" s="77"/>
      <c r="D1" s="77"/>
      <c r="E1" s="77"/>
      <c r="F1" s="77"/>
      <c r="G1" s="77"/>
      <c r="H1" s="77"/>
      <c r="K1" s="726" t="s">
        <v>80</v>
      </c>
      <c r="L1" s="726"/>
    </row>
    <row r="2" spans="1:14" ht="15.75">
      <c r="A2" s="878" t="s">
        <v>0</v>
      </c>
      <c r="B2" s="878"/>
      <c r="C2" s="878"/>
      <c r="D2" s="878"/>
      <c r="E2" s="878"/>
      <c r="F2" s="878"/>
      <c r="G2" s="878"/>
      <c r="H2" s="878"/>
      <c r="I2" s="77"/>
      <c r="J2" s="77"/>
      <c r="K2" s="77"/>
      <c r="L2" s="77"/>
    </row>
    <row r="3" spans="1:14" ht="20.25">
      <c r="A3" s="707" t="s">
        <v>652</v>
      </c>
      <c r="B3" s="707"/>
      <c r="C3" s="707"/>
      <c r="D3" s="707"/>
      <c r="E3" s="707"/>
      <c r="F3" s="707"/>
      <c r="G3" s="707"/>
      <c r="H3" s="707"/>
      <c r="I3" s="77"/>
      <c r="J3" s="77"/>
      <c r="K3" s="77"/>
      <c r="L3" s="77"/>
    </row>
    <row r="4" spans="1:14">
      <c r="A4" s="77"/>
      <c r="B4" s="77"/>
      <c r="C4" s="77"/>
      <c r="D4" s="77"/>
      <c r="E4" s="77"/>
      <c r="F4" s="77"/>
      <c r="G4" s="77"/>
      <c r="H4" s="77"/>
      <c r="I4" s="77"/>
      <c r="J4" s="77"/>
      <c r="K4" s="77"/>
      <c r="L4" s="77"/>
    </row>
    <row r="5" spans="1:14" ht="15.75">
      <c r="A5" s="708" t="s">
        <v>680</v>
      </c>
      <c r="B5" s="708"/>
      <c r="C5" s="708"/>
      <c r="D5" s="708"/>
      <c r="E5" s="708"/>
      <c r="F5" s="708"/>
      <c r="G5" s="708"/>
      <c r="H5" s="708"/>
      <c r="I5" s="708"/>
      <c r="J5" s="708"/>
      <c r="K5" s="708"/>
      <c r="L5" s="708"/>
    </row>
    <row r="6" spans="1:14">
      <c r="A6" s="77"/>
      <c r="B6" s="77"/>
      <c r="C6" s="77"/>
      <c r="D6" s="77"/>
      <c r="E6" s="77"/>
      <c r="F6" s="77"/>
      <c r="G6" s="77"/>
      <c r="H6" s="77"/>
      <c r="I6" s="77"/>
      <c r="J6" s="77"/>
      <c r="K6" s="77"/>
      <c r="L6" s="77"/>
    </row>
    <row r="7" spans="1:14">
      <c r="A7" s="670" t="s">
        <v>836</v>
      </c>
      <c r="B7" s="670"/>
      <c r="C7" s="77"/>
      <c r="D7" s="77"/>
      <c r="E7" s="77"/>
      <c r="F7" s="77"/>
      <c r="G7" s="77"/>
      <c r="H7" s="268"/>
      <c r="I7" s="77"/>
      <c r="J7" s="77"/>
      <c r="K7" s="77"/>
      <c r="L7" s="77"/>
    </row>
    <row r="8" spans="1:14" ht="18">
      <c r="A8" s="80"/>
      <c r="B8" s="80"/>
      <c r="C8" s="77"/>
      <c r="D8" s="77"/>
      <c r="E8" s="77"/>
      <c r="F8" s="77"/>
      <c r="G8" s="77"/>
      <c r="H8" s="77"/>
      <c r="I8" s="97"/>
      <c r="J8" s="118"/>
      <c r="K8" s="97" t="s">
        <v>1012</v>
      </c>
      <c r="L8" s="77"/>
    </row>
    <row r="9" spans="1:14" ht="27.75" customHeight="1">
      <c r="A9" s="876" t="s">
        <v>218</v>
      </c>
      <c r="B9" s="876" t="s">
        <v>217</v>
      </c>
      <c r="C9" s="658" t="s">
        <v>503</v>
      </c>
      <c r="D9" s="658" t="s">
        <v>504</v>
      </c>
      <c r="E9" s="738" t="s">
        <v>505</v>
      </c>
      <c r="F9" s="738"/>
      <c r="G9" s="738" t="s">
        <v>460</v>
      </c>
      <c r="H9" s="738"/>
      <c r="I9" s="738" t="s">
        <v>228</v>
      </c>
      <c r="J9" s="738"/>
      <c r="K9" s="875" t="s">
        <v>230</v>
      </c>
      <c r="L9" s="875"/>
    </row>
    <row r="10" spans="1:14" ht="25.5">
      <c r="A10" s="877"/>
      <c r="B10" s="877"/>
      <c r="C10" s="658"/>
      <c r="D10" s="658"/>
      <c r="E10" s="5" t="s">
        <v>216</v>
      </c>
      <c r="F10" s="5" t="s">
        <v>197</v>
      </c>
      <c r="G10" s="5" t="s">
        <v>216</v>
      </c>
      <c r="H10" s="5" t="s">
        <v>197</v>
      </c>
      <c r="I10" s="5" t="s">
        <v>216</v>
      </c>
      <c r="J10" s="5" t="s">
        <v>197</v>
      </c>
      <c r="K10" s="5" t="s">
        <v>216</v>
      </c>
      <c r="L10" s="5" t="s">
        <v>197</v>
      </c>
    </row>
    <row r="11" spans="1:14" s="13" customFormat="1">
      <c r="A11" s="81">
        <v>1</v>
      </c>
      <c r="B11" s="81">
        <v>2</v>
      </c>
      <c r="C11" s="81">
        <v>3</v>
      </c>
      <c r="D11" s="81">
        <v>4</v>
      </c>
      <c r="E11" s="81">
        <v>5</v>
      </c>
      <c r="F11" s="81">
        <v>6</v>
      </c>
      <c r="G11" s="81">
        <v>7</v>
      </c>
      <c r="H11" s="81">
        <v>8</v>
      </c>
      <c r="I11" s="81">
        <v>9</v>
      </c>
      <c r="J11" s="81">
        <v>10</v>
      </c>
      <c r="K11" s="81">
        <v>11</v>
      </c>
      <c r="L11" s="81">
        <v>12</v>
      </c>
      <c r="M11"/>
      <c r="N11" s="1018">
        <f>F12/D12*100</f>
        <v>78.302032494130941</v>
      </c>
    </row>
    <row r="12" spans="1:14" s="13" customFormat="1" ht="15">
      <c r="A12" s="266">
        <v>1</v>
      </c>
      <c r="B12" s="138" t="s">
        <v>792</v>
      </c>
      <c r="C12" s="498">
        <v>3155</v>
      </c>
      <c r="D12" s="498">
        <v>729467</v>
      </c>
      <c r="E12" s="502">
        <v>2529.5409194652757</v>
      </c>
      <c r="F12" s="502">
        <v>571187.48737396218</v>
      </c>
      <c r="G12" s="321">
        <v>0</v>
      </c>
      <c r="H12" s="321">
        <v>0</v>
      </c>
      <c r="I12" s="498">
        <v>3155</v>
      </c>
      <c r="J12" s="502">
        <v>449529.78840629139</v>
      </c>
      <c r="K12" s="321">
        <v>0</v>
      </c>
      <c r="L12" s="321">
        <v>0</v>
      </c>
      <c r="M12"/>
      <c r="N12" s="1018">
        <f t="shared" ref="N12:N50" si="0">F13/D13*100</f>
        <v>78.302052822442377</v>
      </c>
    </row>
    <row r="13" spans="1:14" s="13" customFormat="1" ht="15">
      <c r="A13" s="266">
        <v>2</v>
      </c>
      <c r="B13" s="138" t="s">
        <v>793</v>
      </c>
      <c r="C13" s="498">
        <v>2211</v>
      </c>
      <c r="D13" s="498">
        <v>464206</v>
      </c>
      <c r="E13" s="502">
        <v>1773.4352787740463</v>
      </c>
      <c r="F13" s="502">
        <v>363482.82732494688</v>
      </c>
      <c r="G13" s="488">
        <v>0</v>
      </c>
      <c r="H13" s="488">
        <v>0</v>
      </c>
      <c r="I13" s="498">
        <v>2211</v>
      </c>
      <c r="J13" s="502">
        <v>288088.1080822199</v>
      </c>
      <c r="K13" s="488">
        <v>0</v>
      </c>
      <c r="L13" s="488">
        <v>0</v>
      </c>
      <c r="M13"/>
      <c r="N13" s="1018">
        <f t="shared" si="0"/>
        <v>78.302104928069838</v>
      </c>
    </row>
    <row r="14" spans="1:14" s="13" customFormat="1" ht="15">
      <c r="A14" s="266">
        <v>3</v>
      </c>
      <c r="B14" s="138" t="s">
        <v>794</v>
      </c>
      <c r="C14" s="498">
        <v>1886</v>
      </c>
      <c r="D14" s="498">
        <v>459618</v>
      </c>
      <c r="E14" s="502">
        <v>1512.2112813824583</v>
      </c>
      <c r="F14" s="502">
        <v>359890.56862829602</v>
      </c>
      <c r="G14" s="488">
        <v>0</v>
      </c>
      <c r="H14" s="488">
        <v>0</v>
      </c>
      <c r="I14" s="498">
        <v>1886</v>
      </c>
      <c r="J14" s="502">
        <v>260813.5607578652</v>
      </c>
      <c r="K14" s="488">
        <v>0</v>
      </c>
      <c r="L14" s="488">
        <v>0</v>
      </c>
      <c r="M14"/>
      <c r="N14" s="1018">
        <f t="shared" si="0"/>
        <v>78.301981276020186</v>
      </c>
    </row>
    <row r="15" spans="1:14" s="13" customFormat="1" ht="15">
      <c r="A15" s="266">
        <v>4</v>
      </c>
      <c r="B15" s="138" t="s">
        <v>795</v>
      </c>
      <c r="C15" s="498">
        <v>1143</v>
      </c>
      <c r="D15" s="498">
        <v>294552</v>
      </c>
      <c r="E15" s="502">
        <v>916.25301597652424</v>
      </c>
      <c r="F15" s="502">
        <v>230640.05188814297</v>
      </c>
      <c r="G15" s="488">
        <v>0</v>
      </c>
      <c r="H15" s="488">
        <v>0</v>
      </c>
      <c r="I15" s="498">
        <v>1143</v>
      </c>
      <c r="J15" s="502">
        <v>184859.11966643445</v>
      </c>
      <c r="K15" s="488">
        <v>0</v>
      </c>
      <c r="L15" s="488">
        <v>0</v>
      </c>
      <c r="M15"/>
      <c r="N15" s="1018">
        <f t="shared" si="0"/>
        <v>78.301959080906471</v>
      </c>
    </row>
    <row r="16" spans="1:14" s="13" customFormat="1" ht="15">
      <c r="A16" s="266">
        <v>5</v>
      </c>
      <c r="B16" s="138" t="s">
        <v>796</v>
      </c>
      <c r="C16" s="498">
        <v>2109</v>
      </c>
      <c r="D16" s="498">
        <v>517670</v>
      </c>
      <c r="E16" s="502">
        <v>1690.7362243234431</v>
      </c>
      <c r="F16" s="502">
        <v>405345.75157412852</v>
      </c>
      <c r="G16" s="488">
        <v>0</v>
      </c>
      <c r="H16" s="488">
        <v>0</v>
      </c>
      <c r="I16" s="498">
        <v>2109</v>
      </c>
      <c r="J16" s="502">
        <v>310598.8823093035</v>
      </c>
      <c r="K16" s="488">
        <v>0</v>
      </c>
      <c r="L16" s="488">
        <v>0</v>
      </c>
      <c r="M16"/>
      <c r="N16" s="1018">
        <f t="shared" si="0"/>
        <v>78.302101861561439</v>
      </c>
    </row>
    <row r="17" spans="1:14" s="13" customFormat="1" ht="15">
      <c r="A17" s="266">
        <v>6</v>
      </c>
      <c r="B17" s="138" t="s">
        <v>797</v>
      </c>
      <c r="C17" s="498">
        <v>1203</v>
      </c>
      <c r="D17" s="498">
        <v>289850</v>
      </c>
      <c r="E17" s="502">
        <v>964.82230192370389</v>
      </c>
      <c r="F17" s="502">
        <v>226958.64224573586</v>
      </c>
      <c r="G17" s="488">
        <v>0</v>
      </c>
      <c r="H17" s="488">
        <v>0</v>
      </c>
      <c r="I17" s="498">
        <v>1203</v>
      </c>
      <c r="J17" s="502">
        <v>189794.0355825274</v>
      </c>
      <c r="K17" s="488">
        <v>0</v>
      </c>
      <c r="L17" s="488">
        <v>0</v>
      </c>
      <c r="M17"/>
      <c r="N17" s="1018">
        <f t="shared" si="0"/>
        <v>78.302076971500796</v>
      </c>
    </row>
    <row r="18" spans="1:14" s="13" customFormat="1" ht="15">
      <c r="A18" s="266">
        <v>7</v>
      </c>
      <c r="B18" s="138" t="s">
        <v>798</v>
      </c>
      <c r="C18" s="498">
        <v>3129</v>
      </c>
      <c r="D18" s="498">
        <v>765413</v>
      </c>
      <c r="E18" s="502">
        <v>2508.5379850016302</v>
      </c>
      <c r="F18" s="502">
        <v>599334.27640987339</v>
      </c>
      <c r="G18" s="488">
        <v>0</v>
      </c>
      <c r="H18" s="488">
        <v>0</v>
      </c>
      <c r="I18" s="498">
        <v>3129</v>
      </c>
      <c r="J18" s="502">
        <v>427821.94059289026</v>
      </c>
      <c r="K18" s="488">
        <v>0</v>
      </c>
      <c r="L18" s="488">
        <v>0</v>
      </c>
      <c r="M18"/>
      <c r="N18" s="1018">
        <f t="shared" si="0"/>
        <v>78.301831510991889</v>
      </c>
    </row>
    <row r="19" spans="1:14" s="13" customFormat="1" ht="15">
      <c r="A19" s="266">
        <v>8</v>
      </c>
      <c r="B19" s="138" t="s">
        <v>799</v>
      </c>
      <c r="C19" s="498">
        <v>900</v>
      </c>
      <c r="D19" s="498">
        <v>185772</v>
      </c>
      <c r="E19" s="502">
        <v>721.97587218780563</v>
      </c>
      <c r="F19" s="502">
        <v>145462.87843459984</v>
      </c>
      <c r="G19" s="488">
        <v>0</v>
      </c>
      <c r="H19" s="488">
        <v>0</v>
      </c>
      <c r="I19" s="498">
        <v>900</v>
      </c>
      <c r="J19" s="502">
        <v>105805.55420816757</v>
      </c>
      <c r="K19" s="488">
        <v>0</v>
      </c>
      <c r="L19" s="488">
        <v>0</v>
      </c>
      <c r="M19"/>
      <c r="N19" s="1018">
        <f t="shared" si="0"/>
        <v>78.302163108193838</v>
      </c>
    </row>
    <row r="20" spans="1:14" s="13" customFormat="1" ht="15">
      <c r="A20" s="266">
        <v>9</v>
      </c>
      <c r="B20" s="138" t="s">
        <v>800</v>
      </c>
      <c r="C20" s="498">
        <v>526</v>
      </c>
      <c r="D20" s="498">
        <v>144986</v>
      </c>
      <c r="E20" s="502">
        <v>421.37137267688297</v>
      </c>
      <c r="F20" s="502">
        <v>113527.17420404594</v>
      </c>
      <c r="G20" s="488">
        <v>0</v>
      </c>
      <c r="H20" s="488">
        <v>0</v>
      </c>
      <c r="I20" s="498">
        <v>526</v>
      </c>
      <c r="J20" s="502">
        <v>73741.826367878311</v>
      </c>
      <c r="K20" s="488">
        <v>0</v>
      </c>
      <c r="L20" s="488">
        <v>0</v>
      </c>
      <c r="M20"/>
      <c r="N20" s="1018">
        <f t="shared" si="0"/>
        <v>78.301968478991185</v>
      </c>
    </row>
    <row r="21" spans="1:14" s="13" customFormat="1" ht="15">
      <c r="A21" s="266">
        <v>10</v>
      </c>
      <c r="B21" s="138" t="s">
        <v>801</v>
      </c>
      <c r="C21" s="498">
        <v>1685</v>
      </c>
      <c r="D21" s="498">
        <v>411602</v>
      </c>
      <c r="E21" s="502">
        <v>1350.7512226931856</v>
      </c>
      <c r="F21" s="502">
        <v>322292.46829889726</v>
      </c>
      <c r="G21" s="488">
        <v>0</v>
      </c>
      <c r="H21" s="488">
        <v>0</v>
      </c>
      <c r="I21" s="498">
        <v>1685</v>
      </c>
      <c r="J21" s="502">
        <v>242600.86812121898</v>
      </c>
      <c r="K21" s="488">
        <v>0</v>
      </c>
      <c r="L21" s="488">
        <v>0</v>
      </c>
      <c r="M21"/>
      <c r="N21" s="1018">
        <f t="shared" si="0"/>
        <v>78.302057853284253</v>
      </c>
    </row>
    <row r="22" spans="1:14" s="13" customFormat="1" ht="15">
      <c r="A22" s="266">
        <v>11</v>
      </c>
      <c r="B22" s="138" t="s">
        <v>802</v>
      </c>
      <c r="C22" s="498">
        <v>1896</v>
      </c>
      <c r="D22" s="498">
        <v>532648</v>
      </c>
      <c r="E22" s="502">
        <v>1520.0873818063255</v>
      </c>
      <c r="F22" s="502">
        <v>417074.34511436155</v>
      </c>
      <c r="G22" s="488">
        <v>0</v>
      </c>
      <c r="H22" s="488">
        <v>0</v>
      </c>
      <c r="I22" s="498">
        <v>1896</v>
      </c>
      <c r="J22" s="502">
        <v>308201.2218257343</v>
      </c>
      <c r="K22" s="488">
        <v>0</v>
      </c>
      <c r="L22" s="488">
        <v>0</v>
      </c>
      <c r="M22"/>
      <c r="N22" s="1018">
        <f t="shared" si="0"/>
        <v>78.302009466275251</v>
      </c>
    </row>
    <row r="23" spans="1:14" s="13" customFormat="1" ht="15">
      <c r="A23" s="266">
        <v>12</v>
      </c>
      <c r="B23" s="138" t="s">
        <v>803</v>
      </c>
      <c r="C23" s="498">
        <v>2527</v>
      </c>
      <c r="D23" s="498">
        <v>778795</v>
      </c>
      <c r="E23" s="502">
        <v>2026.7831757417671</v>
      </c>
      <c r="F23" s="502">
        <v>609812.1346228784</v>
      </c>
      <c r="G23" s="488">
        <v>0</v>
      </c>
      <c r="H23" s="488">
        <v>0</v>
      </c>
      <c r="I23" s="498">
        <v>2527</v>
      </c>
      <c r="J23" s="502">
        <v>486950.13494173542</v>
      </c>
      <c r="K23" s="488">
        <v>0</v>
      </c>
      <c r="L23" s="488">
        <v>0</v>
      </c>
      <c r="M23"/>
      <c r="N23" s="1018">
        <f t="shared" si="0"/>
        <v>78.301983252656967</v>
      </c>
    </row>
    <row r="24" spans="1:14" s="13" customFormat="1" ht="15">
      <c r="A24" s="266">
        <v>13</v>
      </c>
      <c r="B24" s="138" t="s">
        <v>804</v>
      </c>
      <c r="C24" s="498">
        <v>2108</v>
      </c>
      <c r="D24" s="498">
        <v>492692</v>
      </c>
      <c r="E24" s="502">
        <v>1690.7362243234431</v>
      </c>
      <c r="F24" s="502">
        <v>385787.60732718068</v>
      </c>
      <c r="G24" s="488">
        <v>0</v>
      </c>
      <c r="H24" s="488">
        <v>0</v>
      </c>
      <c r="I24" s="498">
        <v>2108</v>
      </c>
      <c r="J24" s="502">
        <v>320499.2508386402</v>
      </c>
      <c r="K24" s="488">
        <v>0</v>
      </c>
      <c r="L24" s="488">
        <v>0</v>
      </c>
      <c r="M24"/>
      <c r="N24" s="1018">
        <f t="shared" si="0"/>
        <v>78.302026733134483</v>
      </c>
    </row>
    <row r="25" spans="1:14" s="13" customFormat="1" ht="15">
      <c r="A25" s="266">
        <v>14</v>
      </c>
      <c r="B25" s="138" t="s">
        <v>805</v>
      </c>
      <c r="C25" s="498">
        <v>1779</v>
      </c>
      <c r="D25" s="498">
        <v>455446</v>
      </c>
      <c r="E25" s="502">
        <v>1426.8868601238996</v>
      </c>
      <c r="F25" s="502">
        <v>356623.44867499167</v>
      </c>
      <c r="G25" s="488">
        <v>0</v>
      </c>
      <c r="H25" s="488">
        <v>0</v>
      </c>
      <c r="I25" s="498">
        <v>1779</v>
      </c>
      <c r="J25" s="502">
        <v>287083.57239542506</v>
      </c>
      <c r="K25" s="488">
        <v>0</v>
      </c>
      <c r="L25" s="488">
        <v>0</v>
      </c>
      <c r="M25"/>
      <c r="N25" s="1018">
        <f t="shared" si="0"/>
        <v>78.301957909419968</v>
      </c>
    </row>
    <row r="26" spans="1:14" s="13" customFormat="1" ht="15">
      <c r="A26" s="266">
        <v>15</v>
      </c>
      <c r="B26" s="138" t="s">
        <v>806</v>
      </c>
      <c r="C26" s="498">
        <v>3052</v>
      </c>
      <c r="D26" s="498">
        <v>837503</v>
      </c>
      <c r="E26" s="502">
        <v>2446.8418650146723</v>
      </c>
      <c r="F26" s="502">
        <v>655781.24655012949</v>
      </c>
      <c r="G26" s="488">
        <v>0</v>
      </c>
      <c r="H26" s="488">
        <v>0</v>
      </c>
      <c r="I26" s="498">
        <v>3052</v>
      </c>
      <c r="J26" s="502">
        <v>518385.77120299079</v>
      </c>
      <c r="K26" s="488">
        <v>0</v>
      </c>
      <c r="L26" s="488">
        <v>0</v>
      </c>
      <c r="M26"/>
      <c r="N26" s="1018">
        <f t="shared" si="0"/>
        <v>78.301961209840201</v>
      </c>
    </row>
    <row r="27" spans="1:14" s="13" customFormat="1" ht="15">
      <c r="A27" s="266">
        <v>16</v>
      </c>
      <c r="B27" s="138" t="s">
        <v>807</v>
      </c>
      <c r="C27" s="498">
        <v>2012</v>
      </c>
      <c r="D27" s="498">
        <v>751353</v>
      </c>
      <c r="E27" s="502">
        <v>1613.2879034887512</v>
      </c>
      <c r="F27" s="502">
        <v>588324.13460897061</v>
      </c>
      <c r="G27" s="488">
        <v>0</v>
      </c>
      <c r="H27" s="488">
        <v>0</v>
      </c>
      <c r="I27" s="498">
        <v>2012</v>
      </c>
      <c r="J27" s="502">
        <v>435213.825088877</v>
      </c>
      <c r="K27" s="488">
        <v>0</v>
      </c>
      <c r="L27" s="488">
        <v>0</v>
      </c>
      <c r="M27"/>
      <c r="N27" s="1018">
        <f t="shared" si="0"/>
        <v>78.301914274613608</v>
      </c>
    </row>
    <row r="28" spans="1:14" s="13" customFormat="1" ht="15">
      <c r="A28" s="266">
        <v>17</v>
      </c>
      <c r="B28" s="138" t="s">
        <v>808</v>
      </c>
      <c r="C28" s="498">
        <v>413</v>
      </c>
      <c r="D28" s="498">
        <v>206388</v>
      </c>
      <c r="E28" s="502">
        <v>330.7962178024128</v>
      </c>
      <c r="F28" s="502">
        <v>161605.75483308954</v>
      </c>
      <c r="G28" s="488">
        <v>0</v>
      </c>
      <c r="H28" s="488">
        <v>0</v>
      </c>
      <c r="I28" s="498">
        <v>413</v>
      </c>
      <c r="J28" s="502">
        <v>95459.470076142316</v>
      </c>
      <c r="K28" s="488">
        <v>0</v>
      </c>
      <c r="L28" s="488">
        <v>0</v>
      </c>
      <c r="M28"/>
      <c r="N28" s="1018">
        <f t="shared" si="0"/>
        <v>78.301978686804247</v>
      </c>
    </row>
    <row r="29" spans="1:14" s="13" customFormat="1" ht="15">
      <c r="A29" s="266">
        <v>18</v>
      </c>
      <c r="B29" s="138" t="s">
        <v>809</v>
      </c>
      <c r="C29" s="498">
        <v>2063</v>
      </c>
      <c r="D29" s="498">
        <v>576739</v>
      </c>
      <c r="E29" s="502">
        <v>1653.9810890120639</v>
      </c>
      <c r="F29" s="502">
        <v>451598.04885848798</v>
      </c>
      <c r="G29" s="488">
        <v>0</v>
      </c>
      <c r="H29" s="488">
        <v>0</v>
      </c>
      <c r="I29" s="498">
        <v>2063</v>
      </c>
      <c r="J29" s="502">
        <v>307708.71706856263</v>
      </c>
      <c r="K29" s="488">
        <v>0</v>
      </c>
      <c r="L29" s="488">
        <v>0</v>
      </c>
      <c r="M29"/>
      <c r="N29" s="1018">
        <f t="shared" si="0"/>
        <v>78.302067847503992</v>
      </c>
    </row>
    <row r="30" spans="1:14" s="13" customFormat="1" ht="15">
      <c r="A30" s="266">
        <v>19</v>
      </c>
      <c r="B30" s="138" t="s">
        <v>810</v>
      </c>
      <c r="C30" s="498">
        <v>3276</v>
      </c>
      <c r="D30" s="498">
        <v>1030925</v>
      </c>
      <c r="E30" s="502">
        <v>2626.679491359635</v>
      </c>
      <c r="F30" s="502">
        <v>807235.59295688057</v>
      </c>
      <c r="G30" s="488">
        <v>0</v>
      </c>
      <c r="H30" s="488">
        <v>0</v>
      </c>
      <c r="I30" s="498">
        <v>3276</v>
      </c>
      <c r="J30" s="502">
        <v>664638.82916839502</v>
      </c>
      <c r="K30" s="488">
        <v>0</v>
      </c>
      <c r="L30" s="488">
        <v>0</v>
      </c>
      <c r="M30"/>
      <c r="N30" s="1018">
        <f t="shared" si="0"/>
        <v>78.30197310539937</v>
      </c>
    </row>
    <row r="31" spans="1:14" s="13" customFormat="1" ht="15">
      <c r="A31" s="266">
        <v>20</v>
      </c>
      <c r="B31" s="138" t="s">
        <v>811</v>
      </c>
      <c r="C31" s="498">
        <v>2608</v>
      </c>
      <c r="D31" s="498">
        <v>717059</v>
      </c>
      <c r="E31" s="502">
        <v>2091.1046625366807</v>
      </c>
      <c r="F31" s="502">
        <v>561471.34532984567</v>
      </c>
      <c r="G31" s="488">
        <v>0</v>
      </c>
      <c r="H31" s="488">
        <v>0</v>
      </c>
      <c r="I31" s="498">
        <v>2608</v>
      </c>
      <c r="J31" s="502">
        <v>497756.80195574206</v>
      </c>
      <c r="K31" s="488">
        <v>0</v>
      </c>
      <c r="L31" s="488">
        <v>0</v>
      </c>
      <c r="M31"/>
      <c r="N31" s="1018">
        <f t="shared" si="0"/>
        <v>78.302098638869239</v>
      </c>
    </row>
    <row r="32" spans="1:14" s="13" customFormat="1" ht="15">
      <c r="A32" s="266">
        <v>21</v>
      </c>
      <c r="B32" s="138" t="s">
        <v>812</v>
      </c>
      <c r="C32" s="498">
        <v>2427</v>
      </c>
      <c r="D32" s="498">
        <v>700507</v>
      </c>
      <c r="E32" s="502">
        <v>1946.7094880991197</v>
      </c>
      <c r="F32" s="502">
        <v>548511.68211218377</v>
      </c>
      <c r="G32" s="488">
        <v>0</v>
      </c>
      <c r="H32" s="488">
        <v>0</v>
      </c>
      <c r="I32" s="498">
        <v>2427</v>
      </c>
      <c r="J32" s="502">
        <v>445504.38605973031</v>
      </c>
      <c r="K32" s="488">
        <v>0</v>
      </c>
      <c r="L32" s="488">
        <v>0</v>
      </c>
      <c r="M32"/>
      <c r="N32" s="1018">
        <f t="shared" si="0"/>
        <v>78.302007105439714</v>
      </c>
    </row>
    <row r="33" spans="1:17" s="13" customFormat="1" ht="15">
      <c r="A33" s="266">
        <v>22</v>
      </c>
      <c r="B33" s="138" t="s">
        <v>813</v>
      </c>
      <c r="C33" s="498">
        <v>3033</v>
      </c>
      <c r="D33" s="498">
        <v>978323</v>
      </c>
      <c r="E33" s="502">
        <v>2432.4023475709164</v>
      </c>
      <c r="F33" s="502">
        <v>766046.54497415095</v>
      </c>
      <c r="G33" s="488">
        <v>0</v>
      </c>
      <c r="H33" s="488">
        <v>0</v>
      </c>
      <c r="I33" s="498">
        <v>3033</v>
      </c>
      <c r="J33" s="502">
        <v>582250.46214912436</v>
      </c>
      <c r="K33" s="488">
        <v>0</v>
      </c>
      <c r="L33" s="488">
        <v>0</v>
      </c>
      <c r="M33"/>
      <c r="N33" s="1018">
        <f t="shared" si="0"/>
        <v>78.302035732748593</v>
      </c>
    </row>
    <row r="34" spans="1:17" s="13" customFormat="1" ht="15">
      <c r="A34" s="266">
        <v>23</v>
      </c>
      <c r="B34" s="138" t="s">
        <v>814</v>
      </c>
      <c r="C34" s="498">
        <v>2581</v>
      </c>
      <c r="D34" s="498">
        <v>741909</v>
      </c>
      <c r="E34" s="502">
        <v>2070.1017280730357</v>
      </c>
      <c r="F34" s="502">
        <v>580929.8502844777</v>
      </c>
      <c r="G34" s="488">
        <v>0</v>
      </c>
      <c r="H34" s="488">
        <v>0</v>
      </c>
      <c r="I34" s="498">
        <v>2581</v>
      </c>
      <c r="J34" s="502">
        <v>455725.60368207947</v>
      </c>
      <c r="K34" s="488">
        <v>0</v>
      </c>
      <c r="L34" s="488">
        <v>0</v>
      </c>
      <c r="M34"/>
      <c r="N34" s="1018">
        <f t="shared" si="0"/>
        <v>78.302092000754186</v>
      </c>
    </row>
    <row r="35" spans="1:17" s="13" customFormat="1" ht="15">
      <c r="A35" s="266">
        <v>24</v>
      </c>
      <c r="B35" s="138" t="s">
        <v>815</v>
      </c>
      <c r="C35" s="498">
        <v>2269</v>
      </c>
      <c r="D35" s="498">
        <v>665073</v>
      </c>
      <c r="E35" s="502">
        <v>1819.3791979132702</v>
      </c>
      <c r="F35" s="502">
        <v>520766.07233217586</v>
      </c>
      <c r="G35" s="488">
        <v>0</v>
      </c>
      <c r="H35" s="488">
        <v>0</v>
      </c>
      <c r="I35" s="498">
        <v>2269</v>
      </c>
      <c r="J35" s="502">
        <v>362639.5626207678</v>
      </c>
      <c r="K35" s="488">
        <v>0</v>
      </c>
      <c r="L35" s="488">
        <v>0</v>
      </c>
      <c r="M35"/>
      <c r="N35" s="1018">
        <f t="shared" si="0"/>
        <v>78.302143280105113</v>
      </c>
    </row>
    <row r="36" spans="1:17" s="13" customFormat="1" ht="15">
      <c r="A36" s="266">
        <v>25</v>
      </c>
      <c r="B36" s="138" t="s">
        <v>816</v>
      </c>
      <c r="C36" s="498">
        <v>1518</v>
      </c>
      <c r="D36" s="498">
        <v>370265</v>
      </c>
      <c r="E36" s="502">
        <v>1216.857515487447</v>
      </c>
      <c r="F36" s="502">
        <v>289925.43081608124</v>
      </c>
      <c r="G36" s="488">
        <v>0</v>
      </c>
      <c r="H36" s="488">
        <v>0</v>
      </c>
      <c r="I36" s="498">
        <v>1518</v>
      </c>
      <c r="J36" s="502">
        <v>202607.53347629419</v>
      </c>
      <c r="K36" s="488">
        <v>0</v>
      </c>
      <c r="L36" s="488">
        <v>0</v>
      </c>
      <c r="M36"/>
      <c r="N36" s="1018">
        <f t="shared" si="0"/>
        <v>78.302061372686055</v>
      </c>
    </row>
    <row r="37" spans="1:17" s="13" customFormat="1" ht="15">
      <c r="A37" s="266">
        <v>26</v>
      </c>
      <c r="B37" s="138" t="s">
        <v>817</v>
      </c>
      <c r="C37" s="498">
        <v>1937</v>
      </c>
      <c r="D37" s="498">
        <v>539635</v>
      </c>
      <c r="E37" s="502">
        <v>1552.9044669057712</v>
      </c>
      <c r="F37" s="502">
        <v>422545.32888849435</v>
      </c>
      <c r="G37" s="488">
        <v>0</v>
      </c>
      <c r="H37" s="488">
        <v>0</v>
      </c>
      <c r="I37" s="498">
        <v>1937</v>
      </c>
      <c r="J37" s="502">
        <v>296083.11272222979</v>
      </c>
      <c r="K37" s="488">
        <v>0</v>
      </c>
      <c r="L37" s="488">
        <v>0</v>
      </c>
      <c r="M37"/>
      <c r="N37" s="1018">
        <f t="shared" si="0"/>
        <v>78.302004788778504</v>
      </c>
    </row>
    <row r="38" spans="1:17" s="13" customFormat="1" ht="15">
      <c r="A38" s="266">
        <v>27</v>
      </c>
      <c r="B38" s="138" t="s">
        <v>818</v>
      </c>
      <c r="C38" s="498">
        <v>2073</v>
      </c>
      <c r="D38" s="498">
        <v>896148</v>
      </c>
      <c r="E38" s="502">
        <v>1661.8571894359309</v>
      </c>
      <c r="F38" s="502">
        <v>701701.84987454279</v>
      </c>
      <c r="G38" s="488">
        <v>0</v>
      </c>
      <c r="H38" s="488">
        <v>0</v>
      </c>
      <c r="I38" s="498">
        <v>2073</v>
      </c>
      <c r="J38" s="502">
        <v>351647.02837691316</v>
      </c>
      <c r="K38" s="488">
        <v>0</v>
      </c>
      <c r="L38" s="488">
        <v>0</v>
      </c>
      <c r="M38"/>
      <c r="N38" s="1018">
        <f t="shared" si="0"/>
        <v>78.301973623825617</v>
      </c>
    </row>
    <row r="39" spans="1:17" s="13" customFormat="1" ht="15">
      <c r="A39" s="266">
        <v>28</v>
      </c>
      <c r="B39" s="138" t="s">
        <v>819</v>
      </c>
      <c r="C39" s="498">
        <v>1829</v>
      </c>
      <c r="D39" s="498">
        <v>551937</v>
      </c>
      <c r="E39" s="502">
        <v>1466.2673622432344</v>
      </c>
      <c r="F39" s="502">
        <v>432177.56416013441</v>
      </c>
      <c r="G39" s="488">
        <v>0</v>
      </c>
      <c r="H39" s="488">
        <v>0</v>
      </c>
      <c r="I39" s="498">
        <v>1829</v>
      </c>
      <c r="J39" s="502">
        <v>335383.19928794971</v>
      </c>
      <c r="K39" s="488">
        <v>0</v>
      </c>
      <c r="L39" s="488">
        <v>0</v>
      </c>
      <c r="M39"/>
      <c r="N39" s="1018">
        <f t="shared" si="0"/>
        <v>78.302201361639973</v>
      </c>
    </row>
    <row r="40" spans="1:17" s="13" customFormat="1" ht="15">
      <c r="A40" s="266">
        <v>29</v>
      </c>
      <c r="B40" s="138" t="s">
        <v>820</v>
      </c>
      <c r="C40" s="498">
        <v>1961</v>
      </c>
      <c r="D40" s="498">
        <v>364577</v>
      </c>
      <c r="E40" s="502">
        <v>1572.5947179654386</v>
      </c>
      <c r="F40" s="502">
        <v>285471.81665822619</v>
      </c>
      <c r="G40" s="488">
        <v>0</v>
      </c>
      <c r="H40" s="488">
        <v>0</v>
      </c>
      <c r="I40" s="498">
        <v>1961</v>
      </c>
      <c r="J40" s="502">
        <v>218275.28996549122</v>
      </c>
      <c r="K40" s="488">
        <v>0</v>
      </c>
      <c r="L40" s="488">
        <v>0</v>
      </c>
      <c r="M40"/>
      <c r="N40" s="1018">
        <f t="shared" si="0"/>
        <v>78.302172915401997</v>
      </c>
    </row>
    <row r="41" spans="1:17" s="13" customFormat="1" ht="15">
      <c r="A41" s="266">
        <v>30</v>
      </c>
      <c r="B41" s="138" t="s">
        <v>821</v>
      </c>
      <c r="C41" s="498">
        <v>1017</v>
      </c>
      <c r="D41" s="498">
        <v>225160</v>
      </c>
      <c r="E41" s="502">
        <v>815.17639387023155</v>
      </c>
      <c r="F41" s="502">
        <v>176305.17253631915</v>
      </c>
      <c r="G41" s="488">
        <v>0</v>
      </c>
      <c r="H41" s="488">
        <v>0</v>
      </c>
      <c r="I41" s="498">
        <v>1017</v>
      </c>
      <c r="J41" s="502">
        <v>142297.20786948764</v>
      </c>
      <c r="K41" s="488">
        <v>0</v>
      </c>
      <c r="L41" s="488">
        <v>0</v>
      </c>
      <c r="M41"/>
      <c r="N41" s="1018">
        <f t="shared" si="0"/>
        <v>78.30245232720317</v>
      </c>
    </row>
    <row r="42" spans="1:17" ht="15">
      <c r="A42" s="266">
        <v>31</v>
      </c>
      <c r="B42" s="330" t="s">
        <v>822</v>
      </c>
      <c r="C42" s="500">
        <v>477</v>
      </c>
      <c r="D42" s="500">
        <v>113359</v>
      </c>
      <c r="E42" s="503">
        <v>381.99087055754808</v>
      </c>
      <c r="F42" s="503">
        <v>88762.876933594234</v>
      </c>
      <c r="G42" s="488">
        <v>0</v>
      </c>
      <c r="H42" s="488">
        <v>0</v>
      </c>
      <c r="I42" s="500">
        <v>477</v>
      </c>
      <c r="J42" s="503">
        <v>68131.249442458968</v>
      </c>
      <c r="K42" s="488">
        <v>0</v>
      </c>
      <c r="L42" s="488">
        <v>0</v>
      </c>
      <c r="N42" s="1018">
        <f t="shared" si="0"/>
        <v>78.301857754019011</v>
      </c>
      <c r="O42" s="13"/>
      <c r="P42" s="13"/>
      <c r="Q42" s="13"/>
    </row>
    <row r="43" spans="1:17" ht="15">
      <c r="A43" s="266">
        <v>32</v>
      </c>
      <c r="B43" s="330" t="s">
        <v>823</v>
      </c>
      <c r="C43" s="500">
        <v>753</v>
      </c>
      <c r="D43" s="500">
        <v>211371</v>
      </c>
      <c r="E43" s="503">
        <v>603.83436582980107</v>
      </c>
      <c r="F43" s="503">
        <v>165507.41975324752</v>
      </c>
      <c r="G43" s="488">
        <v>0</v>
      </c>
      <c r="H43" s="488">
        <v>0</v>
      </c>
      <c r="I43" s="500">
        <v>753</v>
      </c>
      <c r="J43" s="503">
        <v>120813.10758006354</v>
      </c>
      <c r="K43" s="488">
        <v>0</v>
      </c>
      <c r="L43" s="488">
        <v>0</v>
      </c>
      <c r="N43" s="1018">
        <f t="shared" si="0"/>
        <v>78.302031298977781</v>
      </c>
      <c r="O43" s="13"/>
      <c r="P43" s="13"/>
      <c r="Q43" s="13"/>
    </row>
    <row r="44" spans="1:17" ht="15">
      <c r="A44" s="266">
        <v>33</v>
      </c>
      <c r="B44" s="330" t="s">
        <v>824</v>
      </c>
      <c r="C44" s="500">
        <v>1668</v>
      </c>
      <c r="D44" s="500">
        <v>400911</v>
      </c>
      <c r="E44" s="503">
        <v>1337.6243886534073</v>
      </c>
      <c r="F44" s="503">
        <v>313921.45670104481</v>
      </c>
      <c r="G44" s="488">
        <v>0</v>
      </c>
      <c r="H44" s="488">
        <v>0</v>
      </c>
      <c r="I44" s="500">
        <v>1668</v>
      </c>
      <c r="J44" s="503">
        <v>239039.50940924883</v>
      </c>
      <c r="K44" s="488">
        <v>0</v>
      </c>
      <c r="L44" s="488">
        <v>0</v>
      </c>
      <c r="N44" s="1018">
        <f t="shared" si="0"/>
        <v>78.302017460052056</v>
      </c>
      <c r="O44" s="13"/>
      <c r="P44" s="13"/>
      <c r="Q44" s="13"/>
    </row>
    <row r="45" spans="1:17" ht="15">
      <c r="A45" s="266">
        <v>34</v>
      </c>
      <c r="B45" s="330" t="s">
        <v>825</v>
      </c>
      <c r="C45" s="500">
        <v>1058</v>
      </c>
      <c r="D45" s="500">
        <v>329050</v>
      </c>
      <c r="E45" s="503">
        <v>847.9934789696772</v>
      </c>
      <c r="F45" s="503">
        <v>257652.78845230129</v>
      </c>
      <c r="G45" s="488">
        <v>0</v>
      </c>
      <c r="H45" s="488">
        <v>0</v>
      </c>
      <c r="I45" s="500">
        <v>1058</v>
      </c>
      <c r="J45" s="503">
        <v>204351.63162389881</v>
      </c>
      <c r="K45" s="488">
        <v>0</v>
      </c>
      <c r="L45" s="488">
        <v>0</v>
      </c>
      <c r="N45" s="1018">
        <f t="shared" si="0"/>
        <v>78.302119098284777</v>
      </c>
      <c r="O45" s="13"/>
      <c r="P45" s="13"/>
      <c r="Q45" s="13"/>
    </row>
    <row r="46" spans="1:17" ht="15">
      <c r="A46" s="266">
        <v>35</v>
      </c>
      <c r="B46" s="330" t="s">
        <v>826</v>
      </c>
      <c r="C46" s="500">
        <v>1495</v>
      </c>
      <c r="D46" s="500">
        <v>544013</v>
      </c>
      <c r="E46" s="503">
        <v>1198.4799478317575</v>
      </c>
      <c r="F46" s="503">
        <v>425973.70717015199</v>
      </c>
      <c r="G46" s="488">
        <v>0</v>
      </c>
      <c r="H46" s="488">
        <v>0</v>
      </c>
      <c r="I46" s="500">
        <v>1495</v>
      </c>
      <c r="J46" s="503">
        <v>342460.50407445111</v>
      </c>
      <c r="K46" s="488">
        <v>0</v>
      </c>
      <c r="L46" s="488">
        <v>0</v>
      </c>
      <c r="N46" s="1018">
        <f t="shared" si="0"/>
        <v>78.302034264421621</v>
      </c>
      <c r="O46" s="13"/>
      <c r="P46" s="13"/>
      <c r="Q46" s="13"/>
    </row>
    <row r="47" spans="1:17" ht="15">
      <c r="A47" s="266">
        <v>36</v>
      </c>
      <c r="B47" s="330" t="s">
        <v>827</v>
      </c>
      <c r="C47" s="500">
        <v>1285</v>
      </c>
      <c r="D47" s="500">
        <v>396551</v>
      </c>
      <c r="E47" s="503">
        <v>1030.4564721225954</v>
      </c>
      <c r="F47" s="503">
        <v>310507.4998959066</v>
      </c>
      <c r="G47" s="488">
        <v>0</v>
      </c>
      <c r="H47" s="488">
        <v>0</v>
      </c>
      <c r="I47" s="500">
        <v>1285</v>
      </c>
      <c r="J47" s="503">
        <v>223724.479367583</v>
      </c>
      <c r="K47" s="488">
        <v>0</v>
      </c>
      <c r="L47" s="488">
        <v>0</v>
      </c>
      <c r="N47" s="1018">
        <f t="shared" si="0"/>
        <v>78.302003157436189</v>
      </c>
      <c r="O47" s="13"/>
      <c r="P47" s="13"/>
      <c r="Q47" s="13"/>
    </row>
    <row r="48" spans="1:17" ht="15">
      <c r="A48" s="266">
        <v>37</v>
      </c>
      <c r="B48" s="330" t="s">
        <v>828</v>
      </c>
      <c r="C48" s="500">
        <v>1710</v>
      </c>
      <c r="D48" s="500">
        <v>440146</v>
      </c>
      <c r="E48" s="503">
        <v>1371.7541571568308</v>
      </c>
      <c r="F48" s="503">
        <v>344643.13481732912</v>
      </c>
      <c r="G48" s="488">
        <v>0</v>
      </c>
      <c r="H48" s="488">
        <v>0</v>
      </c>
      <c r="I48" s="500">
        <v>1710</v>
      </c>
      <c r="J48" s="503">
        <v>242259.4322697891</v>
      </c>
      <c r="K48" s="488">
        <v>0</v>
      </c>
      <c r="L48" s="488">
        <v>0</v>
      </c>
      <c r="N48" s="1018">
        <f t="shared" si="0"/>
        <v>78.301872207085083</v>
      </c>
      <c r="O48" s="13"/>
      <c r="P48" s="13"/>
      <c r="Q48" s="13"/>
    </row>
    <row r="49" spans="1:17" ht="15">
      <c r="A49" s="266">
        <v>38</v>
      </c>
      <c r="B49" s="330" t="s">
        <v>829</v>
      </c>
      <c r="C49" s="500">
        <v>1523</v>
      </c>
      <c r="D49" s="500">
        <v>391430</v>
      </c>
      <c r="E49" s="503">
        <v>1220.7955656993804</v>
      </c>
      <c r="F49" s="503">
        <v>306497.0183801931</v>
      </c>
      <c r="G49" s="488">
        <v>0</v>
      </c>
      <c r="H49" s="488">
        <v>0</v>
      </c>
      <c r="I49" s="500">
        <v>1523</v>
      </c>
      <c r="J49" s="503">
        <v>241805.85188645136</v>
      </c>
      <c r="K49" s="488">
        <v>0</v>
      </c>
      <c r="L49" s="488">
        <v>0</v>
      </c>
      <c r="N49" s="1018">
        <f t="shared" si="0"/>
        <v>78.302028569994349</v>
      </c>
      <c r="O49" s="13"/>
      <c r="P49" s="13"/>
      <c r="Q49" s="13"/>
    </row>
    <row r="50" spans="1:17">
      <c r="A50" s="873" t="s">
        <v>14</v>
      </c>
      <c r="B50" s="874"/>
      <c r="C50" s="84">
        <f>SUM(C12:C49)</f>
        <v>70295</v>
      </c>
      <c r="D50" s="84">
        <f>SUM(D12:D49)</f>
        <v>19503049</v>
      </c>
      <c r="E50" s="503">
        <f>SUM(E12:E49)</f>
        <v>56364.000000000015</v>
      </c>
      <c r="F50" s="503">
        <f>SUM(F12:F49)</f>
        <v>15271282.999999998</v>
      </c>
      <c r="G50" s="488">
        <v>0</v>
      </c>
      <c r="H50" s="488">
        <v>0</v>
      </c>
      <c r="I50" s="84">
        <f>SUM(I12:I49)</f>
        <v>70295</v>
      </c>
      <c r="J50" s="503">
        <f>SUM(J12:J49)</f>
        <v>11530550.43052105</v>
      </c>
      <c r="K50" s="488">
        <v>0</v>
      </c>
      <c r="L50" s="488">
        <v>0</v>
      </c>
      <c r="N50" s="1018" t="e">
        <f t="shared" si="0"/>
        <v>#DIV/0!</v>
      </c>
      <c r="O50" s="13"/>
      <c r="P50" s="13"/>
      <c r="Q50" s="13"/>
    </row>
    <row r="51" spans="1:17">
      <c r="A51" s="86"/>
      <c r="B51" s="86"/>
      <c r="C51" s="77"/>
      <c r="D51" s="77"/>
      <c r="E51" s="593"/>
      <c r="F51" s="501"/>
      <c r="G51" s="77"/>
      <c r="H51" s="77"/>
      <c r="I51" s="77"/>
      <c r="J51" s="77"/>
      <c r="K51" s="77"/>
      <c r="L51" s="77"/>
    </row>
    <row r="52" spans="1:17">
      <c r="A52" s="77"/>
      <c r="B52" s="77"/>
      <c r="C52" s="77"/>
      <c r="D52" s="77"/>
      <c r="E52" s="77"/>
      <c r="F52" s="77"/>
      <c r="G52" s="77"/>
      <c r="H52" s="77"/>
      <c r="I52" s="77"/>
      <c r="J52" s="77"/>
      <c r="K52" s="77"/>
      <c r="L52" s="77"/>
    </row>
    <row r="53" spans="1:17">
      <c r="A53" s="77"/>
      <c r="B53" s="77"/>
      <c r="C53" s="77"/>
      <c r="D53" s="77"/>
      <c r="E53" s="77"/>
      <c r="F53" s="77"/>
      <c r="G53" s="77"/>
      <c r="H53" s="77"/>
      <c r="I53" s="77"/>
      <c r="J53" s="77"/>
      <c r="K53" s="77"/>
      <c r="L53" s="77"/>
    </row>
    <row r="56" spans="1:17" ht="12.75" customHeight="1">
      <c r="I56" s="641" t="s">
        <v>1027</v>
      </c>
      <c r="J56" s="641"/>
      <c r="K56" s="641"/>
    </row>
    <row r="57" spans="1:17" ht="12.75" customHeight="1">
      <c r="I57" s="641"/>
      <c r="J57" s="641"/>
      <c r="K57" s="641"/>
    </row>
    <row r="58" spans="1:17" ht="12.75" customHeight="1">
      <c r="I58" s="641"/>
      <c r="J58" s="641"/>
      <c r="K58" s="641"/>
    </row>
    <row r="59" spans="1:17" ht="12.75" customHeight="1">
      <c r="I59" s="641"/>
      <c r="J59" s="641"/>
      <c r="K59" s="641"/>
    </row>
  </sheetData>
  <mergeCells count="15">
    <mergeCell ref="A50:B50"/>
    <mergeCell ref="I56:K59"/>
    <mergeCell ref="K1:L1"/>
    <mergeCell ref="G9:H9"/>
    <mergeCell ref="D9:D10"/>
    <mergeCell ref="E9:F9"/>
    <mergeCell ref="I9:J9"/>
    <mergeCell ref="K9:L9"/>
    <mergeCell ref="B9:B10"/>
    <mergeCell ref="A9:A10"/>
    <mergeCell ref="C9:C10"/>
    <mergeCell ref="A2:H2"/>
    <mergeCell ref="A3:H3"/>
    <mergeCell ref="A7:B7"/>
    <mergeCell ref="A5:L5"/>
  </mergeCells>
  <printOptions horizontalCentered="1"/>
  <pageMargins left="0.70866141732283472" right="0.70866141732283472" top="0.23622047244094491" bottom="0" header="0.31496062992125984" footer="0.31496062992125984"/>
  <pageSetup paperSize="9" scale="65" orientation="landscape" r:id="rId1"/>
  <colBreaks count="1" manualBreakCount="1">
    <brk id="12" max="37" man="1"/>
  </colBreaks>
</worksheet>
</file>

<file path=xl/worksheets/sheet45.xml><?xml version="1.0" encoding="utf-8"?>
<worksheet xmlns="http://schemas.openxmlformats.org/spreadsheetml/2006/main" xmlns:r="http://schemas.openxmlformats.org/officeDocument/2006/relationships">
  <sheetPr>
    <pageSetUpPr fitToPage="1"/>
  </sheetPr>
  <dimension ref="A1:G57"/>
  <sheetViews>
    <sheetView view="pageBreakPreview" topLeftCell="A34" zoomScaleSheetLayoutView="100" workbookViewId="0">
      <selection activeCell="I55" sqref="I55:K58"/>
    </sheetView>
  </sheetViews>
  <sheetFormatPr defaultColWidth="8.85546875" defaultRowHeight="12.75"/>
  <cols>
    <col min="1" max="1" width="11.140625" style="77" customWidth="1"/>
    <col min="2" max="2" width="19.140625" style="77" customWidth="1"/>
    <col min="3" max="3" width="20.5703125" style="77" customWidth="1"/>
    <col min="4" max="4" width="22.28515625" style="77" customWidth="1"/>
    <col min="5" max="5" width="20.140625" style="77" customWidth="1"/>
    <col min="6" max="6" width="24" style="77" customWidth="1"/>
    <col min="7" max="7" width="11.140625" style="77" customWidth="1"/>
    <col min="8" max="16384" width="8.85546875" style="77"/>
  </cols>
  <sheetData>
    <row r="1" spans="1:7" ht="12.75" customHeight="1">
      <c r="D1" s="257"/>
      <c r="E1" s="257"/>
      <c r="F1" s="258" t="s">
        <v>92</v>
      </c>
    </row>
    <row r="2" spans="1:7" ht="15" customHeight="1">
      <c r="B2" s="878" t="s">
        <v>0</v>
      </c>
      <c r="C2" s="878"/>
      <c r="D2" s="878"/>
      <c r="E2" s="878"/>
      <c r="F2" s="878"/>
    </row>
    <row r="3" spans="1:7" ht="20.25">
      <c r="B3" s="707" t="s">
        <v>652</v>
      </c>
      <c r="C3" s="707"/>
      <c r="D3" s="707"/>
      <c r="E3" s="707"/>
      <c r="F3" s="707"/>
    </row>
    <row r="4" spans="1:7" ht="11.25" customHeight="1"/>
    <row r="5" spans="1:7">
      <c r="A5" s="879" t="s">
        <v>457</v>
      </c>
      <c r="B5" s="879"/>
      <c r="C5" s="879"/>
      <c r="D5" s="879"/>
      <c r="E5" s="879"/>
      <c r="F5" s="879"/>
    </row>
    <row r="6" spans="1:7" ht="8.4499999999999993" customHeight="1">
      <c r="A6" s="79"/>
      <c r="B6" s="79"/>
      <c r="C6" s="79"/>
      <c r="D6" s="79"/>
      <c r="E6" s="79"/>
      <c r="F6" s="79"/>
    </row>
    <row r="7" spans="1:7" ht="18" customHeight="1">
      <c r="A7" s="670" t="s">
        <v>832</v>
      </c>
      <c r="B7" s="670"/>
    </row>
    <row r="8" spans="1:7" ht="18" hidden="1" customHeight="1">
      <c r="A8" s="80" t="s">
        <v>1</v>
      </c>
    </row>
    <row r="9" spans="1:7" ht="30.6" customHeight="1">
      <c r="A9" s="876" t="s">
        <v>2</v>
      </c>
      <c r="B9" s="876" t="s">
        <v>3</v>
      </c>
      <c r="C9" s="880" t="s">
        <v>453</v>
      </c>
      <c r="D9" s="881"/>
      <c r="E9" s="880" t="s">
        <v>456</v>
      </c>
      <c r="F9" s="881"/>
    </row>
    <row r="10" spans="1:7" s="89" customFormat="1" ht="25.5">
      <c r="A10" s="876"/>
      <c r="B10" s="876"/>
      <c r="C10" s="81" t="s">
        <v>454</v>
      </c>
      <c r="D10" s="81" t="s">
        <v>455</v>
      </c>
      <c r="E10" s="81" t="s">
        <v>454</v>
      </c>
      <c r="F10" s="81" t="s">
        <v>455</v>
      </c>
      <c r="G10" s="104"/>
    </row>
    <row r="11" spans="1:7" s="146" customFormat="1">
      <c r="A11" s="145">
        <v>1</v>
      </c>
      <c r="B11" s="145">
        <v>2</v>
      </c>
      <c r="C11" s="145">
        <v>3</v>
      </c>
      <c r="D11" s="145">
        <v>4</v>
      </c>
      <c r="E11" s="145">
        <v>5</v>
      </c>
      <c r="F11" s="145">
        <v>6</v>
      </c>
    </row>
    <row r="12" spans="1:7" s="328" customFormat="1" ht="15">
      <c r="A12" s="266">
        <v>1</v>
      </c>
      <c r="B12" s="138" t="s">
        <v>792</v>
      </c>
      <c r="C12" s="498">
        <v>1992</v>
      </c>
      <c r="D12" s="145">
        <f>C12</f>
        <v>1992</v>
      </c>
      <c r="E12" s="498">
        <v>1188</v>
      </c>
      <c r="F12" s="145">
        <f>E12</f>
        <v>1188</v>
      </c>
    </row>
    <row r="13" spans="1:7" s="328" customFormat="1" ht="15">
      <c r="A13" s="266">
        <v>2</v>
      </c>
      <c r="B13" s="138" t="s">
        <v>793</v>
      </c>
      <c r="C13" s="498">
        <v>1277</v>
      </c>
      <c r="D13" s="145">
        <f t="shared" ref="D13:D50" si="0">C13</f>
        <v>1277</v>
      </c>
      <c r="E13" s="498">
        <v>875</v>
      </c>
      <c r="F13" s="145">
        <f t="shared" ref="F13:F50" si="1">E13</f>
        <v>875</v>
      </c>
      <c r="G13" s="489"/>
    </row>
    <row r="14" spans="1:7" s="328" customFormat="1" ht="15">
      <c r="A14" s="266">
        <v>3</v>
      </c>
      <c r="B14" s="138" t="s">
        <v>794</v>
      </c>
      <c r="C14" s="498">
        <v>1064</v>
      </c>
      <c r="D14" s="145">
        <f t="shared" si="0"/>
        <v>1064</v>
      </c>
      <c r="E14" s="498">
        <v>822</v>
      </c>
      <c r="F14" s="145">
        <f t="shared" si="1"/>
        <v>822</v>
      </c>
      <c r="G14" s="489"/>
    </row>
    <row r="15" spans="1:7" s="328" customFormat="1" ht="15">
      <c r="A15" s="266">
        <v>4</v>
      </c>
      <c r="B15" s="138" t="s">
        <v>795</v>
      </c>
      <c r="C15" s="498">
        <v>654</v>
      </c>
      <c r="D15" s="145">
        <f t="shared" si="0"/>
        <v>654</v>
      </c>
      <c r="E15" s="498">
        <v>502</v>
      </c>
      <c r="F15" s="145">
        <f t="shared" si="1"/>
        <v>502</v>
      </c>
      <c r="G15" s="489"/>
    </row>
    <row r="16" spans="1:7" s="328" customFormat="1" ht="15">
      <c r="A16" s="266">
        <v>5</v>
      </c>
      <c r="B16" s="138" t="s">
        <v>796</v>
      </c>
      <c r="C16" s="498">
        <v>1283</v>
      </c>
      <c r="D16" s="145">
        <f t="shared" si="0"/>
        <v>1283</v>
      </c>
      <c r="E16" s="498">
        <v>850</v>
      </c>
      <c r="F16" s="145">
        <f t="shared" si="1"/>
        <v>850</v>
      </c>
      <c r="G16" s="489"/>
    </row>
    <row r="17" spans="1:7" s="328" customFormat="1" ht="15">
      <c r="A17" s="266">
        <v>6</v>
      </c>
      <c r="B17" s="138" t="s">
        <v>797</v>
      </c>
      <c r="C17" s="498">
        <v>603</v>
      </c>
      <c r="D17" s="145">
        <f t="shared" si="0"/>
        <v>603</v>
      </c>
      <c r="E17" s="498">
        <v>606</v>
      </c>
      <c r="F17" s="145">
        <f t="shared" si="1"/>
        <v>606</v>
      </c>
      <c r="G17" s="489"/>
    </row>
    <row r="18" spans="1:7" s="328" customFormat="1" ht="15">
      <c r="A18" s="266">
        <v>7</v>
      </c>
      <c r="B18" s="138" t="s">
        <v>798</v>
      </c>
      <c r="C18" s="498">
        <v>1698</v>
      </c>
      <c r="D18" s="145">
        <f t="shared" si="0"/>
        <v>1698</v>
      </c>
      <c r="E18" s="498">
        <v>1423</v>
      </c>
      <c r="F18" s="145">
        <f t="shared" si="1"/>
        <v>1423</v>
      </c>
      <c r="G18" s="489"/>
    </row>
    <row r="19" spans="1:7" s="328" customFormat="1" ht="15">
      <c r="A19" s="266">
        <v>8</v>
      </c>
      <c r="B19" s="138" t="s">
        <v>799</v>
      </c>
      <c r="C19" s="498">
        <v>547</v>
      </c>
      <c r="D19" s="145">
        <f t="shared" si="0"/>
        <v>547</v>
      </c>
      <c r="E19" s="498">
        <v>357</v>
      </c>
      <c r="F19" s="145">
        <f t="shared" si="1"/>
        <v>357</v>
      </c>
      <c r="G19" s="489"/>
    </row>
    <row r="20" spans="1:7" s="328" customFormat="1" ht="15">
      <c r="A20" s="266">
        <v>9</v>
      </c>
      <c r="B20" s="138" t="s">
        <v>800</v>
      </c>
      <c r="C20" s="498">
        <v>332</v>
      </c>
      <c r="D20" s="145">
        <f t="shared" si="0"/>
        <v>332</v>
      </c>
      <c r="E20" s="498">
        <v>196</v>
      </c>
      <c r="F20" s="145">
        <f t="shared" si="1"/>
        <v>196</v>
      </c>
      <c r="G20" s="489"/>
    </row>
    <row r="21" spans="1:7" s="328" customFormat="1" ht="15">
      <c r="A21" s="266">
        <v>10</v>
      </c>
      <c r="B21" s="138" t="s">
        <v>801</v>
      </c>
      <c r="C21" s="498">
        <v>979</v>
      </c>
      <c r="D21" s="145">
        <f t="shared" si="0"/>
        <v>979</v>
      </c>
      <c r="E21" s="498">
        <v>712</v>
      </c>
      <c r="F21" s="145">
        <f t="shared" si="1"/>
        <v>712</v>
      </c>
      <c r="G21" s="489"/>
    </row>
    <row r="22" spans="1:7" s="328" customFormat="1" ht="15">
      <c r="A22" s="266">
        <v>11</v>
      </c>
      <c r="B22" s="138" t="s">
        <v>802</v>
      </c>
      <c r="C22" s="498">
        <v>919</v>
      </c>
      <c r="D22" s="145">
        <f t="shared" si="0"/>
        <v>919</v>
      </c>
      <c r="E22" s="498">
        <v>1031</v>
      </c>
      <c r="F22" s="145">
        <f t="shared" si="1"/>
        <v>1031</v>
      </c>
      <c r="G22" s="489"/>
    </row>
    <row r="23" spans="1:7" s="328" customFormat="1" ht="15">
      <c r="A23" s="266">
        <v>12</v>
      </c>
      <c r="B23" s="138" t="s">
        <v>803</v>
      </c>
      <c r="C23" s="498">
        <v>1458</v>
      </c>
      <c r="D23" s="145">
        <f t="shared" si="0"/>
        <v>1458</v>
      </c>
      <c r="E23" s="498">
        <v>1084</v>
      </c>
      <c r="F23" s="145">
        <f t="shared" si="1"/>
        <v>1084</v>
      </c>
      <c r="G23" s="489"/>
    </row>
    <row r="24" spans="1:7" s="328" customFormat="1" ht="15">
      <c r="A24" s="266">
        <v>13</v>
      </c>
      <c r="B24" s="138" t="s">
        <v>804</v>
      </c>
      <c r="C24" s="498">
        <v>1223</v>
      </c>
      <c r="D24" s="145">
        <f t="shared" si="0"/>
        <v>1223</v>
      </c>
      <c r="E24" s="498">
        <v>921</v>
      </c>
      <c r="F24" s="145">
        <f t="shared" si="1"/>
        <v>921</v>
      </c>
      <c r="G24" s="489"/>
    </row>
    <row r="25" spans="1:7" s="328" customFormat="1" ht="15">
      <c r="A25" s="266">
        <v>14</v>
      </c>
      <c r="B25" s="138" t="s">
        <v>805</v>
      </c>
      <c r="C25" s="498">
        <v>1080</v>
      </c>
      <c r="D25" s="145">
        <f t="shared" si="0"/>
        <v>1080</v>
      </c>
      <c r="E25" s="498">
        <v>657</v>
      </c>
      <c r="F25" s="145">
        <f t="shared" si="1"/>
        <v>657</v>
      </c>
      <c r="G25" s="489"/>
    </row>
    <row r="26" spans="1:7" s="328" customFormat="1" ht="15">
      <c r="A26" s="266">
        <v>15</v>
      </c>
      <c r="B26" s="138" t="s">
        <v>806</v>
      </c>
      <c r="C26" s="498">
        <v>1649</v>
      </c>
      <c r="D26" s="145">
        <f t="shared" si="0"/>
        <v>1649</v>
      </c>
      <c r="E26" s="498">
        <v>1393</v>
      </c>
      <c r="F26" s="145">
        <f t="shared" si="1"/>
        <v>1393</v>
      </c>
      <c r="G26" s="489"/>
    </row>
    <row r="27" spans="1:7" s="328" customFormat="1" ht="15">
      <c r="A27" s="266">
        <v>16</v>
      </c>
      <c r="B27" s="138" t="s">
        <v>807</v>
      </c>
      <c r="C27" s="498">
        <v>1176</v>
      </c>
      <c r="D27" s="145">
        <f t="shared" si="0"/>
        <v>1176</v>
      </c>
      <c r="E27" s="498">
        <v>948</v>
      </c>
      <c r="F27" s="145">
        <f t="shared" si="1"/>
        <v>948</v>
      </c>
      <c r="G27" s="489"/>
    </row>
    <row r="28" spans="1:7" s="328" customFormat="1" ht="15">
      <c r="A28" s="266">
        <v>17</v>
      </c>
      <c r="B28" s="138" t="s">
        <v>808</v>
      </c>
      <c r="C28" s="498">
        <v>191</v>
      </c>
      <c r="D28" s="145">
        <f t="shared" si="0"/>
        <v>191</v>
      </c>
      <c r="E28" s="498">
        <v>201</v>
      </c>
      <c r="F28" s="145">
        <f t="shared" si="1"/>
        <v>201</v>
      </c>
      <c r="G28" s="489"/>
    </row>
    <row r="29" spans="1:7" s="328" customFormat="1" ht="15">
      <c r="A29" s="266">
        <v>18</v>
      </c>
      <c r="B29" s="138" t="s">
        <v>809</v>
      </c>
      <c r="C29" s="498">
        <v>1067</v>
      </c>
      <c r="D29" s="145">
        <f t="shared" si="0"/>
        <v>1067</v>
      </c>
      <c r="E29" s="498">
        <v>1051</v>
      </c>
      <c r="F29" s="145">
        <f t="shared" si="1"/>
        <v>1051</v>
      </c>
      <c r="G29" s="489"/>
    </row>
    <row r="30" spans="1:7" s="328" customFormat="1" ht="15">
      <c r="A30" s="266">
        <v>19</v>
      </c>
      <c r="B30" s="138" t="s">
        <v>810</v>
      </c>
      <c r="C30" s="498">
        <v>1962</v>
      </c>
      <c r="D30" s="145">
        <f t="shared" si="0"/>
        <v>1962</v>
      </c>
      <c r="E30" s="498">
        <v>1383</v>
      </c>
      <c r="F30" s="145">
        <f t="shared" si="1"/>
        <v>1383</v>
      </c>
      <c r="G30" s="489"/>
    </row>
    <row r="31" spans="1:7" s="328" customFormat="1" ht="15">
      <c r="A31" s="266">
        <v>20</v>
      </c>
      <c r="B31" s="138" t="s">
        <v>811</v>
      </c>
      <c r="C31" s="498">
        <v>1641</v>
      </c>
      <c r="D31" s="145">
        <f t="shared" si="0"/>
        <v>1641</v>
      </c>
      <c r="E31" s="498">
        <v>1010</v>
      </c>
      <c r="F31" s="145">
        <f t="shared" si="1"/>
        <v>1010</v>
      </c>
      <c r="G31" s="489"/>
    </row>
    <row r="32" spans="1:7" s="328" customFormat="1" ht="15">
      <c r="A32" s="266">
        <v>21</v>
      </c>
      <c r="B32" s="138" t="s">
        <v>812</v>
      </c>
      <c r="C32" s="498">
        <v>1422</v>
      </c>
      <c r="D32" s="145">
        <f t="shared" si="0"/>
        <v>1422</v>
      </c>
      <c r="E32" s="498">
        <v>984</v>
      </c>
      <c r="F32" s="145">
        <f t="shared" si="1"/>
        <v>984</v>
      </c>
      <c r="G32" s="489"/>
    </row>
    <row r="33" spans="1:7" s="328" customFormat="1" ht="15">
      <c r="A33" s="266">
        <v>22</v>
      </c>
      <c r="B33" s="138" t="s">
        <v>813</v>
      </c>
      <c r="C33" s="498">
        <v>1903</v>
      </c>
      <c r="D33" s="145">
        <f t="shared" si="0"/>
        <v>1903</v>
      </c>
      <c r="E33" s="498">
        <v>959</v>
      </c>
      <c r="F33" s="145">
        <f t="shared" si="1"/>
        <v>959</v>
      </c>
      <c r="G33" s="489"/>
    </row>
    <row r="34" spans="1:7" s="328" customFormat="1" ht="15">
      <c r="A34" s="266">
        <v>23</v>
      </c>
      <c r="B34" s="138" t="s">
        <v>814</v>
      </c>
      <c r="C34" s="498">
        <v>1576</v>
      </c>
      <c r="D34" s="145">
        <f t="shared" si="0"/>
        <v>1576</v>
      </c>
      <c r="E34" s="498">
        <v>1004</v>
      </c>
      <c r="F34" s="145">
        <f t="shared" si="1"/>
        <v>1004</v>
      </c>
      <c r="G34" s="489"/>
    </row>
    <row r="35" spans="1:7" s="328" customFormat="1" ht="15">
      <c r="A35" s="266">
        <v>24</v>
      </c>
      <c r="B35" s="138" t="s">
        <v>815</v>
      </c>
      <c r="C35" s="498">
        <v>1297</v>
      </c>
      <c r="D35" s="145">
        <f t="shared" si="0"/>
        <v>1297</v>
      </c>
      <c r="E35" s="498">
        <v>990</v>
      </c>
      <c r="F35" s="145">
        <f t="shared" si="1"/>
        <v>990</v>
      </c>
      <c r="G35" s="489"/>
    </row>
    <row r="36" spans="1:7" s="328" customFormat="1" ht="15">
      <c r="A36" s="266">
        <v>25</v>
      </c>
      <c r="B36" s="138" t="s">
        <v>816</v>
      </c>
      <c r="C36" s="498">
        <v>718</v>
      </c>
      <c r="D36" s="145">
        <f t="shared" si="0"/>
        <v>718</v>
      </c>
      <c r="E36" s="498">
        <v>882</v>
      </c>
      <c r="F36" s="145">
        <f t="shared" si="1"/>
        <v>882</v>
      </c>
      <c r="G36" s="489"/>
    </row>
    <row r="37" spans="1:7" s="328" customFormat="1" ht="15">
      <c r="A37" s="266">
        <v>26</v>
      </c>
      <c r="B37" s="138" t="s">
        <v>817</v>
      </c>
      <c r="C37" s="498">
        <v>1146</v>
      </c>
      <c r="D37" s="145">
        <f t="shared" si="0"/>
        <v>1146</v>
      </c>
      <c r="E37" s="498">
        <v>646</v>
      </c>
      <c r="F37" s="145">
        <f t="shared" si="1"/>
        <v>646</v>
      </c>
      <c r="G37" s="489"/>
    </row>
    <row r="38" spans="1:7" s="328" customFormat="1" ht="15">
      <c r="A38" s="266">
        <v>27</v>
      </c>
      <c r="B38" s="138" t="s">
        <v>818</v>
      </c>
      <c r="C38" s="498">
        <v>1194</v>
      </c>
      <c r="D38" s="145">
        <f t="shared" si="0"/>
        <v>1194</v>
      </c>
      <c r="E38" s="498">
        <v>734</v>
      </c>
      <c r="F38" s="145">
        <f t="shared" si="1"/>
        <v>734</v>
      </c>
      <c r="G38" s="489"/>
    </row>
    <row r="39" spans="1:7" s="328" customFormat="1" ht="15">
      <c r="A39" s="266">
        <v>28</v>
      </c>
      <c r="B39" s="138" t="s">
        <v>819</v>
      </c>
      <c r="C39" s="498">
        <v>830</v>
      </c>
      <c r="D39" s="145">
        <f t="shared" si="0"/>
        <v>830</v>
      </c>
      <c r="E39" s="498">
        <v>969</v>
      </c>
      <c r="F39" s="145">
        <f t="shared" si="1"/>
        <v>969</v>
      </c>
      <c r="G39" s="489"/>
    </row>
    <row r="40" spans="1:7" s="328" customFormat="1" ht="15">
      <c r="A40" s="266">
        <v>29</v>
      </c>
      <c r="B40" s="138" t="s">
        <v>820</v>
      </c>
      <c r="C40" s="498">
        <v>1077</v>
      </c>
      <c r="D40" s="145">
        <f t="shared" si="0"/>
        <v>1077</v>
      </c>
      <c r="E40" s="498">
        <v>893</v>
      </c>
      <c r="F40" s="145">
        <f t="shared" si="1"/>
        <v>893</v>
      </c>
      <c r="G40" s="489"/>
    </row>
    <row r="41" spans="1:7" s="328" customFormat="1" ht="15">
      <c r="A41" s="266">
        <v>30</v>
      </c>
      <c r="B41" s="138" t="s">
        <v>821</v>
      </c>
      <c r="C41" s="498">
        <v>532</v>
      </c>
      <c r="D41" s="145">
        <f t="shared" si="0"/>
        <v>532</v>
      </c>
      <c r="E41" s="498">
        <v>500</v>
      </c>
      <c r="F41" s="145">
        <f t="shared" si="1"/>
        <v>500</v>
      </c>
      <c r="G41" s="489"/>
    </row>
    <row r="42" spans="1:7" s="328" customFormat="1" ht="15">
      <c r="A42" s="266">
        <v>31</v>
      </c>
      <c r="B42" s="330" t="s">
        <v>822</v>
      </c>
      <c r="C42" s="498">
        <v>243</v>
      </c>
      <c r="D42" s="145">
        <f t="shared" si="0"/>
        <v>243</v>
      </c>
      <c r="E42" s="498">
        <v>239</v>
      </c>
      <c r="F42" s="145">
        <f t="shared" si="1"/>
        <v>239</v>
      </c>
      <c r="G42" s="489"/>
    </row>
    <row r="43" spans="1:7" s="328" customFormat="1" ht="15">
      <c r="A43" s="266">
        <v>32</v>
      </c>
      <c r="B43" s="330" t="s">
        <v>823</v>
      </c>
      <c r="C43" s="498">
        <v>463</v>
      </c>
      <c r="D43" s="145">
        <f t="shared" si="0"/>
        <v>463</v>
      </c>
      <c r="E43" s="498">
        <v>298</v>
      </c>
      <c r="F43" s="145">
        <f t="shared" si="1"/>
        <v>298</v>
      </c>
      <c r="G43" s="489"/>
    </row>
    <row r="44" spans="1:7" ht="15">
      <c r="A44" s="266">
        <v>33</v>
      </c>
      <c r="B44" s="330" t="s">
        <v>824</v>
      </c>
      <c r="C44" s="499">
        <v>823</v>
      </c>
      <c r="D44" s="145">
        <f t="shared" si="0"/>
        <v>823</v>
      </c>
      <c r="E44" s="499">
        <v>850</v>
      </c>
      <c r="F44" s="145">
        <f t="shared" si="1"/>
        <v>850</v>
      </c>
      <c r="G44" s="489"/>
    </row>
    <row r="45" spans="1:7" ht="15">
      <c r="A45" s="266">
        <v>34</v>
      </c>
      <c r="B45" s="330" t="s">
        <v>825</v>
      </c>
      <c r="C45" s="499">
        <v>543</v>
      </c>
      <c r="D45" s="145">
        <f t="shared" si="0"/>
        <v>543</v>
      </c>
      <c r="E45" s="499">
        <v>504</v>
      </c>
      <c r="F45" s="145">
        <f t="shared" si="1"/>
        <v>504</v>
      </c>
      <c r="G45" s="489"/>
    </row>
    <row r="46" spans="1:7" ht="15">
      <c r="A46" s="266">
        <v>35</v>
      </c>
      <c r="B46" s="330" t="s">
        <v>826</v>
      </c>
      <c r="C46" s="499">
        <v>761</v>
      </c>
      <c r="D46" s="145">
        <f t="shared" si="0"/>
        <v>761</v>
      </c>
      <c r="E46" s="499">
        <v>745</v>
      </c>
      <c r="F46" s="145">
        <f t="shared" si="1"/>
        <v>745</v>
      </c>
      <c r="G46" s="489"/>
    </row>
    <row r="47" spans="1:7" ht="15">
      <c r="A47" s="266">
        <v>36</v>
      </c>
      <c r="B47" s="330" t="s">
        <v>827</v>
      </c>
      <c r="C47" s="499">
        <v>763</v>
      </c>
      <c r="D47" s="145">
        <f t="shared" si="0"/>
        <v>763</v>
      </c>
      <c r="E47" s="499">
        <v>526</v>
      </c>
      <c r="F47" s="145">
        <f t="shared" si="1"/>
        <v>526</v>
      </c>
      <c r="G47" s="489"/>
    </row>
    <row r="48" spans="1:7" ht="15">
      <c r="A48" s="266">
        <v>37</v>
      </c>
      <c r="B48" s="330" t="s">
        <v>828</v>
      </c>
      <c r="C48" s="499">
        <v>1032</v>
      </c>
      <c r="D48" s="145">
        <f t="shared" si="0"/>
        <v>1032</v>
      </c>
      <c r="E48" s="499">
        <v>729</v>
      </c>
      <c r="F48" s="145">
        <f t="shared" si="1"/>
        <v>729</v>
      </c>
      <c r="G48" s="489"/>
    </row>
    <row r="49" spans="1:7" ht="15">
      <c r="A49" s="266">
        <v>38</v>
      </c>
      <c r="B49" s="330" t="s">
        <v>829</v>
      </c>
      <c r="C49" s="499">
        <v>773</v>
      </c>
      <c r="D49" s="145">
        <f t="shared" si="0"/>
        <v>773</v>
      </c>
      <c r="E49" s="499">
        <v>742</v>
      </c>
      <c r="F49" s="145">
        <f t="shared" si="1"/>
        <v>742</v>
      </c>
      <c r="G49" s="489"/>
    </row>
    <row r="50" spans="1:7">
      <c r="A50" s="329" t="s">
        <v>14</v>
      </c>
      <c r="B50" s="329"/>
      <c r="C50" s="84">
        <f>SUM(C12:C49)</f>
        <v>39891</v>
      </c>
      <c r="D50" s="145">
        <f t="shared" si="0"/>
        <v>39891</v>
      </c>
      <c r="E50" s="499">
        <f>SUM(E12:E49)</f>
        <v>30404</v>
      </c>
      <c r="F50" s="145">
        <f t="shared" si="1"/>
        <v>30404</v>
      </c>
      <c r="G50" s="489"/>
    </row>
    <row r="54" spans="1:7" ht="12.75" customHeight="1">
      <c r="E54" s="641" t="s">
        <v>1027</v>
      </c>
      <c r="F54" s="641"/>
      <c r="G54" s="641"/>
    </row>
    <row r="55" spans="1:7" ht="12.75" customHeight="1">
      <c r="E55" s="641"/>
      <c r="F55" s="641"/>
      <c r="G55" s="641"/>
    </row>
    <row r="56" spans="1:7" ht="12.75" customHeight="1">
      <c r="E56" s="641"/>
      <c r="F56" s="641"/>
      <c r="G56" s="641"/>
    </row>
    <row r="57" spans="1:7" ht="12.75" customHeight="1">
      <c r="E57" s="641"/>
      <c r="F57" s="641"/>
      <c r="G57" s="641"/>
    </row>
  </sheetData>
  <mergeCells count="9">
    <mergeCell ref="E54:G57"/>
    <mergeCell ref="B3:F3"/>
    <mergeCell ref="B2:F2"/>
    <mergeCell ref="A5:F5"/>
    <mergeCell ref="C9:D9"/>
    <mergeCell ref="E9:F9"/>
    <mergeCell ref="A9:A10"/>
    <mergeCell ref="B9:B10"/>
    <mergeCell ref="A7:B7"/>
  </mergeCells>
  <phoneticPr fontId="0" type="noConversion"/>
  <printOptions horizontalCentered="1"/>
  <pageMargins left="0.70866141732283472" right="0.70866141732283472" top="0.23622047244094491" bottom="0" header="0.31496062992125984" footer="0.31496062992125984"/>
  <pageSetup paperSize="9" scale="68" orientation="landscape" r:id="rId1"/>
</worksheet>
</file>

<file path=xl/worksheets/sheet46.xml><?xml version="1.0" encoding="utf-8"?>
<worksheet xmlns="http://schemas.openxmlformats.org/spreadsheetml/2006/main" xmlns:r="http://schemas.openxmlformats.org/officeDocument/2006/relationships">
  <sheetPr>
    <pageSetUpPr fitToPage="1"/>
  </sheetPr>
  <dimension ref="A1:M60"/>
  <sheetViews>
    <sheetView view="pageBreakPreview" topLeftCell="A34" zoomScaleNormal="85" zoomScaleSheetLayoutView="100" workbookViewId="0">
      <selection activeCell="I55" sqref="I55:K58"/>
    </sheetView>
  </sheetViews>
  <sheetFormatPr defaultRowHeight="12.75"/>
  <cols>
    <col min="2" max="2" width="13.140625" customWidth="1"/>
    <col min="3" max="3" width="16.42578125" customWidth="1"/>
    <col min="4" max="4" width="10.85546875" customWidth="1"/>
    <col min="5" max="5" width="13.7109375" customWidth="1"/>
    <col min="6" max="6" width="14.28515625" customWidth="1"/>
    <col min="7" max="7" width="11.42578125" customWidth="1"/>
    <col min="8" max="8" width="12.28515625" customWidth="1"/>
    <col min="9" max="9" width="16.28515625" customWidth="1"/>
    <col min="10" max="10" width="19.28515625" customWidth="1"/>
  </cols>
  <sheetData>
    <row r="1" spans="1:13" ht="15">
      <c r="A1" s="77"/>
      <c r="B1" s="77"/>
      <c r="C1" s="77"/>
      <c r="D1" s="774"/>
      <c r="E1" s="774"/>
      <c r="F1" s="34"/>
      <c r="G1" s="774" t="s">
        <v>459</v>
      </c>
      <c r="H1" s="774"/>
      <c r="I1" s="774"/>
      <c r="J1" s="774"/>
      <c r="K1" s="90"/>
      <c r="L1" s="77"/>
      <c r="M1" s="77"/>
    </row>
    <row r="2" spans="1:13" ht="15.75">
      <c r="A2" s="878" t="s">
        <v>0</v>
      </c>
      <c r="B2" s="878"/>
      <c r="C2" s="878"/>
      <c r="D2" s="878"/>
      <c r="E2" s="878"/>
      <c r="F2" s="878"/>
      <c r="G2" s="878"/>
      <c r="H2" s="878"/>
      <c r="I2" s="878"/>
      <c r="J2" s="878"/>
      <c r="K2" s="77"/>
      <c r="L2" s="77"/>
      <c r="M2" s="77"/>
    </row>
    <row r="3" spans="1:13" ht="18">
      <c r="A3" s="113"/>
      <c r="B3" s="113"/>
      <c r="C3" s="889" t="s">
        <v>652</v>
      </c>
      <c r="D3" s="889"/>
      <c r="E3" s="889"/>
      <c r="F3" s="889"/>
      <c r="G3" s="889"/>
      <c r="H3" s="889"/>
      <c r="I3" s="889"/>
      <c r="J3" s="113"/>
      <c r="K3" s="77"/>
      <c r="L3" s="77"/>
      <c r="M3" s="77"/>
    </row>
    <row r="4" spans="1:13" ht="15.75">
      <c r="A4" s="708" t="s">
        <v>458</v>
      </c>
      <c r="B4" s="708"/>
      <c r="C4" s="708"/>
      <c r="D4" s="708"/>
      <c r="E4" s="708"/>
      <c r="F4" s="708"/>
      <c r="G4" s="708"/>
      <c r="H4" s="708"/>
      <c r="I4" s="708"/>
      <c r="J4" s="708"/>
      <c r="K4" s="77"/>
      <c r="L4" s="77"/>
      <c r="M4" s="77"/>
    </row>
    <row r="5" spans="1:13" ht="15.75">
      <c r="A5" s="670" t="s">
        <v>836</v>
      </c>
      <c r="B5" s="670"/>
      <c r="C5" s="79"/>
      <c r="D5" s="79"/>
      <c r="E5" s="79"/>
      <c r="F5" s="79"/>
      <c r="G5" s="79"/>
      <c r="H5" s="79"/>
      <c r="I5" s="79"/>
      <c r="J5" s="79"/>
      <c r="K5" s="77"/>
      <c r="L5" s="77"/>
      <c r="M5" s="77"/>
    </row>
    <row r="6" spans="1:13">
      <c r="A6" s="77"/>
      <c r="B6" s="77"/>
      <c r="C6" s="77"/>
      <c r="D6" s="77"/>
      <c r="E6" s="77"/>
      <c r="F6" s="77"/>
      <c r="G6" s="77"/>
      <c r="H6" s="77"/>
      <c r="I6" s="77"/>
      <c r="J6" s="77"/>
      <c r="K6" s="77"/>
      <c r="L6" s="77"/>
      <c r="M6" s="77"/>
    </row>
    <row r="7" spans="1:13" ht="18">
      <c r="A7" s="80"/>
      <c r="B7" s="77"/>
      <c r="C7" s="77"/>
      <c r="D7" s="77"/>
      <c r="E7" s="77"/>
      <c r="F7" s="77"/>
      <c r="G7" s="77"/>
      <c r="H7" s="77"/>
      <c r="I7" s="77"/>
      <c r="J7" s="77"/>
      <c r="K7" s="77"/>
      <c r="L7" s="77"/>
      <c r="M7" s="77"/>
    </row>
    <row r="8" spans="1:13" ht="21.75" customHeight="1">
      <c r="A8" s="884" t="s">
        <v>2</v>
      </c>
      <c r="B8" s="884" t="s">
        <v>3</v>
      </c>
      <c r="C8" s="886" t="s">
        <v>136</v>
      </c>
      <c r="D8" s="887"/>
      <c r="E8" s="887"/>
      <c r="F8" s="887"/>
      <c r="G8" s="887"/>
      <c r="H8" s="887"/>
      <c r="I8" s="887"/>
      <c r="J8" s="888"/>
      <c r="K8" s="77"/>
      <c r="L8" s="77"/>
      <c r="M8" s="77"/>
    </row>
    <row r="9" spans="1:13" ht="39.75" customHeight="1">
      <c r="A9" s="885"/>
      <c r="B9" s="885"/>
      <c r="C9" s="81" t="s">
        <v>195</v>
      </c>
      <c r="D9" s="81" t="s">
        <v>116</v>
      </c>
      <c r="E9" s="81" t="s">
        <v>395</v>
      </c>
      <c r="F9" s="120" t="s">
        <v>162</v>
      </c>
      <c r="G9" s="120" t="s">
        <v>117</v>
      </c>
      <c r="H9" s="135" t="s">
        <v>194</v>
      </c>
      <c r="I9" s="135" t="s">
        <v>215</v>
      </c>
      <c r="J9" s="82" t="s">
        <v>14</v>
      </c>
      <c r="K9" s="89"/>
      <c r="L9" s="89"/>
      <c r="M9" s="89"/>
    </row>
    <row r="10" spans="1:13" s="13" customFormat="1">
      <c r="A10" s="81">
        <v>1</v>
      </c>
      <c r="B10" s="81">
        <v>2</v>
      </c>
      <c r="C10" s="81">
        <v>3</v>
      </c>
      <c r="D10" s="81">
        <v>4</v>
      </c>
      <c r="E10" s="81">
        <v>5</v>
      </c>
      <c r="F10" s="81">
        <v>6</v>
      </c>
      <c r="G10" s="81">
        <v>7</v>
      </c>
      <c r="H10" s="83">
        <v>8</v>
      </c>
      <c r="I10" s="83">
        <v>9</v>
      </c>
      <c r="J10" s="82">
        <v>10</v>
      </c>
      <c r="K10" s="89"/>
      <c r="L10" s="89"/>
      <c r="M10" s="89"/>
    </row>
    <row r="11" spans="1:13" s="13" customFormat="1" ht="15">
      <c r="A11" s="266">
        <v>1</v>
      </c>
      <c r="B11" s="138" t="s">
        <v>792</v>
      </c>
      <c r="C11" s="321"/>
      <c r="D11" s="321"/>
      <c r="E11" s="498">
        <v>3180</v>
      </c>
      <c r="F11" s="321"/>
      <c r="G11" s="498">
        <v>0</v>
      </c>
      <c r="H11" s="323"/>
      <c r="I11" s="323"/>
      <c r="J11" s="82"/>
      <c r="K11" s="89"/>
      <c r="L11" s="89"/>
      <c r="M11" s="89"/>
    </row>
    <row r="12" spans="1:13" s="13" customFormat="1" ht="15">
      <c r="A12" s="266">
        <v>2</v>
      </c>
      <c r="B12" s="138" t="s">
        <v>793</v>
      </c>
      <c r="C12" s="321"/>
      <c r="D12" s="321"/>
      <c r="E12" s="498">
        <v>1822</v>
      </c>
      <c r="F12" s="321"/>
      <c r="G12" s="498">
        <v>330</v>
      </c>
      <c r="H12" s="323"/>
      <c r="I12" s="323"/>
      <c r="J12" s="82"/>
      <c r="K12" s="89"/>
      <c r="L12" s="89"/>
      <c r="M12" s="89"/>
    </row>
    <row r="13" spans="1:13" s="13" customFormat="1" ht="15">
      <c r="A13" s="266">
        <v>3</v>
      </c>
      <c r="B13" s="138" t="s">
        <v>794</v>
      </c>
      <c r="C13" s="321"/>
      <c r="D13" s="321"/>
      <c r="E13" s="498">
        <v>1886</v>
      </c>
      <c r="F13" s="321"/>
      <c r="G13" s="498">
        <v>0</v>
      </c>
      <c r="H13" s="323"/>
      <c r="I13" s="323"/>
      <c r="J13" s="82"/>
      <c r="K13" s="89"/>
      <c r="L13" s="89"/>
      <c r="M13" s="89"/>
    </row>
    <row r="14" spans="1:13" s="13" customFormat="1" ht="15">
      <c r="A14" s="266">
        <v>4</v>
      </c>
      <c r="B14" s="138" t="s">
        <v>795</v>
      </c>
      <c r="C14" s="321"/>
      <c r="D14" s="321"/>
      <c r="E14" s="498">
        <v>1156</v>
      </c>
      <c r="F14" s="321"/>
      <c r="G14" s="498">
        <v>0</v>
      </c>
      <c r="H14" s="323"/>
      <c r="I14" s="323"/>
      <c r="J14" s="82"/>
      <c r="K14" s="89"/>
      <c r="L14" s="89"/>
      <c r="M14" s="89"/>
    </row>
    <row r="15" spans="1:13" s="13" customFormat="1" ht="15">
      <c r="A15" s="266">
        <v>5</v>
      </c>
      <c r="B15" s="138" t="s">
        <v>796</v>
      </c>
      <c r="C15" s="321"/>
      <c r="D15" s="321"/>
      <c r="E15" s="498">
        <v>2058</v>
      </c>
      <c r="F15" s="321"/>
      <c r="G15" s="498">
        <v>75</v>
      </c>
      <c r="H15" s="323"/>
      <c r="I15" s="323"/>
      <c r="J15" s="82"/>
      <c r="K15" s="89"/>
      <c r="L15" s="89"/>
      <c r="M15" s="89"/>
    </row>
    <row r="16" spans="1:13" s="13" customFormat="1" ht="15">
      <c r="A16" s="266">
        <v>6</v>
      </c>
      <c r="B16" s="138" t="s">
        <v>797</v>
      </c>
      <c r="C16" s="321"/>
      <c r="D16" s="321"/>
      <c r="E16" s="498">
        <v>1170</v>
      </c>
      <c r="F16" s="321"/>
      <c r="G16" s="498">
        <v>39</v>
      </c>
      <c r="H16" s="323"/>
      <c r="I16" s="323"/>
      <c r="J16" s="82"/>
      <c r="K16" s="89"/>
      <c r="L16" s="89"/>
      <c r="M16" s="89"/>
    </row>
    <row r="17" spans="1:13" s="13" customFormat="1" ht="15">
      <c r="A17" s="266">
        <v>7</v>
      </c>
      <c r="B17" s="138" t="s">
        <v>798</v>
      </c>
      <c r="C17" s="321"/>
      <c r="D17" s="321"/>
      <c r="E17" s="498">
        <v>2951</v>
      </c>
      <c r="F17" s="321"/>
      <c r="G17" s="498">
        <v>170</v>
      </c>
      <c r="H17" s="323"/>
      <c r="I17" s="323"/>
      <c r="J17" s="82"/>
      <c r="K17" s="89"/>
      <c r="L17" s="89"/>
      <c r="M17" s="89"/>
    </row>
    <row r="18" spans="1:13" s="13" customFormat="1" ht="15">
      <c r="A18" s="266">
        <v>8</v>
      </c>
      <c r="B18" s="138" t="s">
        <v>799</v>
      </c>
      <c r="C18" s="321"/>
      <c r="D18" s="321"/>
      <c r="E18" s="498">
        <v>904</v>
      </c>
      <c r="F18" s="321"/>
      <c r="G18" s="498">
        <v>0</v>
      </c>
      <c r="H18" s="323"/>
      <c r="I18" s="323"/>
      <c r="J18" s="82"/>
      <c r="K18" s="89"/>
      <c r="L18" s="89"/>
      <c r="M18" s="89"/>
    </row>
    <row r="19" spans="1:13" s="13" customFormat="1" ht="15">
      <c r="A19" s="266">
        <v>9</v>
      </c>
      <c r="B19" s="138" t="s">
        <v>800</v>
      </c>
      <c r="C19" s="321"/>
      <c r="D19" s="321"/>
      <c r="E19" s="498">
        <v>528</v>
      </c>
      <c r="F19" s="321"/>
      <c r="G19" s="498">
        <v>0</v>
      </c>
      <c r="H19" s="323"/>
      <c r="I19" s="323"/>
      <c r="J19" s="82"/>
      <c r="K19" s="89"/>
      <c r="L19" s="89"/>
      <c r="M19" s="89"/>
    </row>
    <row r="20" spans="1:13" s="13" customFormat="1" ht="15">
      <c r="A20" s="266">
        <v>10</v>
      </c>
      <c r="B20" s="138" t="s">
        <v>801</v>
      </c>
      <c r="C20" s="321"/>
      <c r="D20" s="321"/>
      <c r="E20" s="498">
        <v>1691</v>
      </c>
      <c r="F20" s="321"/>
      <c r="G20" s="498">
        <v>0</v>
      </c>
      <c r="H20" s="323"/>
      <c r="I20" s="323"/>
      <c r="J20" s="82"/>
      <c r="K20" s="89"/>
      <c r="L20" s="89"/>
      <c r="M20" s="89"/>
    </row>
    <row r="21" spans="1:13" s="13" customFormat="1" ht="15">
      <c r="A21" s="266">
        <v>11</v>
      </c>
      <c r="B21" s="138" t="s">
        <v>802</v>
      </c>
      <c r="C21" s="321"/>
      <c r="D21" s="321"/>
      <c r="E21" s="498">
        <v>1825</v>
      </c>
      <c r="F21" s="321"/>
      <c r="G21" s="498">
        <v>125</v>
      </c>
      <c r="H21" s="323"/>
      <c r="I21" s="323"/>
      <c r="J21" s="82"/>
      <c r="K21" s="89"/>
      <c r="L21" s="89"/>
      <c r="M21" s="89"/>
    </row>
    <row r="22" spans="1:13" s="13" customFormat="1" ht="15">
      <c r="A22" s="266">
        <v>12</v>
      </c>
      <c r="B22" s="138" t="s">
        <v>803</v>
      </c>
      <c r="C22" s="321"/>
      <c r="D22" s="321"/>
      <c r="E22" s="498">
        <v>2542</v>
      </c>
      <c r="F22" s="321"/>
      <c r="G22" s="498">
        <v>0</v>
      </c>
      <c r="H22" s="323"/>
      <c r="I22" s="323"/>
      <c r="J22" s="82"/>
      <c r="K22" s="89"/>
      <c r="L22" s="89"/>
      <c r="M22" s="89"/>
    </row>
    <row r="23" spans="1:13" s="13" customFormat="1" ht="15">
      <c r="A23" s="266">
        <v>13</v>
      </c>
      <c r="B23" s="138" t="s">
        <v>804</v>
      </c>
      <c r="C23" s="321"/>
      <c r="D23" s="321"/>
      <c r="E23" s="498">
        <v>2144</v>
      </c>
      <c r="F23" s="321"/>
      <c r="G23" s="498">
        <v>0</v>
      </c>
      <c r="H23" s="323"/>
      <c r="I23" s="323"/>
      <c r="J23" s="82"/>
      <c r="K23" s="89"/>
      <c r="L23" s="89"/>
      <c r="M23" s="89"/>
    </row>
    <row r="24" spans="1:13" s="13" customFormat="1" ht="15">
      <c r="A24" s="266">
        <v>14</v>
      </c>
      <c r="B24" s="138" t="s">
        <v>805</v>
      </c>
      <c r="C24" s="321"/>
      <c r="D24" s="321"/>
      <c r="E24" s="498">
        <v>1737</v>
      </c>
      <c r="F24" s="321"/>
      <c r="G24" s="498">
        <v>0</v>
      </c>
      <c r="H24" s="323"/>
      <c r="I24" s="323"/>
      <c r="J24" s="82"/>
      <c r="K24" s="89"/>
      <c r="L24" s="89"/>
      <c r="M24" s="89"/>
    </row>
    <row r="25" spans="1:13" s="13" customFormat="1" ht="15">
      <c r="A25" s="266">
        <v>15</v>
      </c>
      <c r="B25" s="138" t="s">
        <v>806</v>
      </c>
      <c r="C25" s="321"/>
      <c r="D25" s="321"/>
      <c r="E25" s="498">
        <v>3042</v>
      </c>
      <c r="F25" s="321"/>
      <c r="G25" s="498">
        <v>0</v>
      </c>
      <c r="H25" s="323"/>
      <c r="I25" s="323"/>
      <c r="J25" s="82"/>
      <c r="K25" s="89"/>
      <c r="L25" s="89"/>
      <c r="M25" s="89"/>
    </row>
    <row r="26" spans="1:13" s="13" customFormat="1" ht="15">
      <c r="A26" s="266">
        <v>16</v>
      </c>
      <c r="B26" s="138" t="s">
        <v>807</v>
      </c>
      <c r="C26" s="321"/>
      <c r="D26" s="321"/>
      <c r="E26" s="498">
        <v>2124</v>
      </c>
      <c r="F26" s="321"/>
      <c r="G26" s="498">
        <v>0</v>
      </c>
      <c r="H26" s="323"/>
      <c r="I26" s="323"/>
      <c r="J26" s="82"/>
      <c r="K26" s="89"/>
      <c r="L26" s="89"/>
      <c r="M26" s="89"/>
    </row>
    <row r="27" spans="1:13" s="13" customFormat="1" ht="15">
      <c r="A27" s="266">
        <v>17</v>
      </c>
      <c r="B27" s="138" t="s">
        <v>808</v>
      </c>
      <c r="C27" s="321"/>
      <c r="D27" s="321"/>
      <c r="E27" s="498">
        <v>374</v>
      </c>
      <c r="F27" s="321"/>
      <c r="G27" s="498">
        <v>18</v>
      </c>
      <c r="H27" s="323"/>
      <c r="I27" s="323"/>
      <c r="J27" s="82"/>
      <c r="K27" s="89"/>
      <c r="L27" s="89"/>
      <c r="M27" s="89"/>
    </row>
    <row r="28" spans="1:13" s="13" customFormat="1" ht="15">
      <c r="A28" s="266">
        <v>18</v>
      </c>
      <c r="B28" s="138" t="s">
        <v>809</v>
      </c>
      <c r="C28" s="321"/>
      <c r="D28" s="321"/>
      <c r="E28" s="498">
        <v>708</v>
      </c>
      <c r="F28" s="321"/>
      <c r="G28" s="498">
        <v>1410</v>
      </c>
      <c r="H28" s="323"/>
      <c r="I28" s="323"/>
      <c r="J28" s="82"/>
      <c r="K28" s="89"/>
      <c r="L28" s="89"/>
      <c r="M28" s="89"/>
    </row>
    <row r="29" spans="1:13" s="13" customFormat="1" ht="15">
      <c r="A29" s="266">
        <v>19</v>
      </c>
      <c r="B29" s="138" t="s">
        <v>810</v>
      </c>
      <c r="C29" s="321"/>
      <c r="D29" s="321"/>
      <c r="E29" s="498">
        <v>3345</v>
      </c>
      <c r="F29" s="321"/>
      <c r="G29" s="498">
        <v>0</v>
      </c>
      <c r="H29" s="323"/>
      <c r="I29" s="323"/>
      <c r="J29" s="82"/>
      <c r="K29" s="89"/>
      <c r="L29" s="89"/>
      <c r="M29" s="89"/>
    </row>
    <row r="30" spans="1:13" s="13" customFormat="1" ht="15">
      <c r="A30" s="266">
        <v>20</v>
      </c>
      <c r="B30" s="138" t="s">
        <v>811</v>
      </c>
      <c r="C30" s="321"/>
      <c r="D30" s="321"/>
      <c r="E30" s="498">
        <v>2651</v>
      </c>
      <c r="F30" s="321"/>
      <c r="G30" s="498">
        <v>0</v>
      </c>
      <c r="H30" s="323"/>
      <c r="I30" s="323"/>
      <c r="J30" s="82"/>
      <c r="K30" s="89"/>
      <c r="L30" s="89"/>
      <c r="M30" s="89"/>
    </row>
    <row r="31" spans="1:13" s="13" customFormat="1" ht="15">
      <c r="A31" s="266">
        <v>21</v>
      </c>
      <c r="B31" s="138" t="s">
        <v>812</v>
      </c>
      <c r="C31" s="321"/>
      <c r="D31" s="321"/>
      <c r="E31" s="498">
        <v>2406</v>
      </c>
      <c r="F31" s="321"/>
      <c r="G31" s="498">
        <v>0</v>
      </c>
      <c r="H31" s="323"/>
      <c r="I31" s="323"/>
      <c r="J31" s="82"/>
      <c r="K31" s="89"/>
      <c r="L31" s="89"/>
      <c r="M31" s="89"/>
    </row>
    <row r="32" spans="1:13" s="13" customFormat="1" ht="15">
      <c r="A32" s="266">
        <v>22</v>
      </c>
      <c r="B32" s="138" t="s">
        <v>813</v>
      </c>
      <c r="C32" s="321"/>
      <c r="D32" s="321"/>
      <c r="E32" s="498">
        <v>2862</v>
      </c>
      <c r="F32" s="321"/>
      <c r="G32" s="498">
        <v>0</v>
      </c>
      <c r="H32" s="323"/>
      <c r="I32" s="323"/>
      <c r="J32" s="82"/>
      <c r="K32" s="89"/>
      <c r="L32" s="89"/>
      <c r="M32" s="89"/>
    </row>
    <row r="33" spans="1:13" s="13" customFormat="1" ht="15">
      <c r="A33" s="266">
        <v>23</v>
      </c>
      <c r="B33" s="138" t="s">
        <v>814</v>
      </c>
      <c r="C33" s="321"/>
      <c r="D33" s="321"/>
      <c r="E33" s="498">
        <v>2580</v>
      </c>
      <c r="F33" s="321"/>
      <c r="G33" s="498">
        <v>0</v>
      </c>
      <c r="H33" s="323"/>
      <c r="I33" s="323"/>
      <c r="J33" s="82"/>
      <c r="K33" s="89"/>
      <c r="L33" s="89"/>
      <c r="M33" s="89"/>
    </row>
    <row r="34" spans="1:13" s="13" customFormat="1" ht="15">
      <c r="A34" s="266">
        <v>24</v>
      </c>
      <c r="B34" s="138" t="s">
        <v>815</v>
      </c>
      <c r="C34" s="321"/>
      <c r="D34" s="321"/>
      <c r="E34" s="498">
        <v>2287</v>
      </c>
      <c r="F34" s="321"/>
      <c r="G34" s="498">
        <v>0</v>
      </c>
      <c r="H34" s="323"/>
      <c r="I34" s="323"/>
      <c r="J34" s="82"/>
      <c r="K34" s="89"/>
      <c r="L34" s="89"/>
      <c r="M34" s="89"/>
    </row>
    <row r="35" spans="1:13" s="13" customFormat="1" ht="15">
      <c r="A35" s="266">
        <v>25</v>
      </c>
      <c r="B35" s="138" t="s">
        <v>816</v>
      </c>
      <c r="C35" s="321"/>
      <c r="D35" s="321"/>
      <c r="E35" s="498">
        <v>1600</v>
      </c>
      <c r="F35" s="321"/>
      <c r="G35" s="498">
        <v>0</v>
      </c>
      <c r="H35" s="323"/>
      <c r="I35" s="323"/>
      <c r="J35" s="82"/>
      <c r="K35" s="89"/>
      <c r="L35" s="89"/>
      <c r="M35" s="89"/>
    </row>
    <row r="36" spans="1:13" s="13" customFormat="1" ht="15">
      <c r="A36" s="266">
        <v>26</v>
      </c>
      <c r="B36" s="138" t="s">
        <v>817</v>
      </c>
      <c r="C36" s="321"/>
      <c r="D36" s="321"/>
      <c r="E36" s="498">
        <v>1792</v>
      </c>
      <c r="F36" s="321"/>
      <c r="G36" s="498">
        <v>0</v>
      </c>
      <c r="H36" s="323"/>
      <c r="I36" s="323"/>
      <c r="J36" s="82"/>
      <c r="K36" s="89"/>
      <c r="L36" s="89"/>
      <c r="M36" s="89"/>
    </row>
    <row r="37" spans="1:13" s="13" customFormat="1" ht="15">
      <c r="A37" s="266">
        <v>27</v>
      </c>
      <c r="B37" s="138" t="s">
        <v>818</v>
      </c>
      <c r="C37" s="321"/>
      <c r="D37" s="321"/>
      <c r="E37" s="498">
        <v>1851</v>
      </c>
      <c r="F37" s="321"/>
      <c r="G37" s="498">
        <v>77</v>
      </c>
      <c r="H37" s="323"/>
      <c r="I37" s="323"/>
      <c r="J37" s="82"/>
      <c r="K37" s="89"/>
      <c r="L37" s="89"/>
      <c r="M37" s="89"/>
    </row>
    <row r="38" spans="1:13" s="13" customFormat="1" ht="15">
      <c r="A38" s="266">
        <v>28</v>
      </c>
      <c r="B38" s="138" t="s">
        <v>819</v>
      </c>
      <c r="C38" s="321"/>
      <c r="D38" s="321"/>
      <c r="E38" s="498">
        <v>1596</v>
      </c>
      <c r="F38" s="321"/>
      <c r="G38" s="498">
        <v>203</v>
      </c>
      <c r="H38" s="323"/>
      <c r="I38" s="323"/>
      <c r="J38" s="82"/>
      <c r="K38" s="89"/>
      <c r="L38" s="89"/>
      <c r="M38" s="89"/>
    </row>
    <row r="39" spans="1:13" s="13" customFormat="1" ht="15">
      <c r="A39" s="266">
        <v>29</v>
      </c>
      <c r="B39" s="138" t="s">
        <v>820</v>
      </c>
      <c r="C39" s="321"/>
      <c r="D39" s="321"/>
      <c r="E39" s="498">
        <v>1910</v>
      </c>
      <c r="F39" s="321"/>
      <c r="G39" s="498">
        <v>60</v>
      </c>
      <c r="H39" s="323"/>
      <c r="I39" s="323"/>
      <c r="J39" s="82"/>
      <c r="K39" s="89"/>
      <c r="L39" s="89"/>
      <c r="M39" s="89"/>
    </row>
    <row r="40" spans="1:13" s="13" customFormat="1" ht="15">
      <c r="A40" s="266">
        <v>30</v>
      </c>
      <c r="B40" s="138" t="s">
        <v>821</v>
      </c>
      <c r="C40" s="321"/>
      <c r="D40" s="321"/>
      <c r="E40" s="498">
        <v>1032</v>
      </c>
      <c r="F40" s="321"/>
      <c r="G40" s="498">
        <v>0</v>
      </c>
      <c r="H40" s="323"/>
      <c r="I40" s="323"/>
      <c r="J40" s="82"/>
      <c r="K40" s="89"/>
      <c r="L40" s="89"/>
      <c r="M40" s="89"/>
    </row>
    <row r="41" spans="1:13" s="13" customFormat="1" ht="15">
      <c r="A41" s="266">
        <v>31</v>
      </c>
      <c r="B41" s="330" t="s">
        <v>822</v>
      </c>
      <c r="C41" s="321"/>
      <c r="D41" s="321"/>
      <c r="E41" s="498">
        <v>482</v>
      </c>
      <c r="F41" s="321"/>
      <c r="G41" s="498">
        <v>0</v>
      </c>
      <c r="H41" s="323"/>
      <c r="I41" s="323"/>
      <c r="J41" s="82"/>
      <c r="K41" s="89"/>
      <c r="L41" s="89"/>
      <c r="M41" s="89"/>
    </row>
    <row r="42" spans="1:13" s="13" customFormat="1" ht="15">
      <c r="A42" s="266">
        <v>32</v>
      </c>
      <c r="B42" s="330" t="s">
        <v>823</v>
      </c>
      <c r="C42" s="321"/>
      <c r="D42" s="321"/>
      <c r="E42" s="498">
        <v>761</v>
      </c>
      <c r="F42" s="321"/>
      <c r="G42" s="498">
        <v>0</v>
      </c>
      <c r="H42" s="323"/>
      <c r="I42" s="323"/>
      <c r="J42" s="82"/>
      <c r="K42" s="89"/>
      <c r="L42" s="89"/>
      <c r="M42" s="89"/>
    </row>
    <row r="43" spans="1:13" ht="15">
      <c r="A43" s="266">
        <v>33</v>
      </c>
      <c r="B43" s="330" t="s">
        <v>824</v>
      </c>
      <c r="C43" s="84"/>
      <c r="D43" s="84"/>
      <c r="E43" s="500">
        <v>1557</v>
      </c>
      <c r="F43" s="84"/>
      <c r="G43" s="500">
        <v>116</v>
      </c>
      <c r="H43" s="136"/>
      <c r="I43" s="136"/>
      <c r="J43" s="85"/>
      <c r="K43" s="77"/>
      <c r="L43" s="89"/>
      <c r="M43" s="77"/>
    </row>
    <row r="44" spans="1:13" ht="15">
      <c r="A44" s="266">
        <v>34</v>
      </c>
      <c r="B44" s="330" t="s">
        <v>825</v>
      </c>
      <c r="C44" s="84"/>
      <c r="D44" s="84"/>
      <c r="E44" s="500">
        <v>1047</v>
      </c>
      <c r="F44" s="84"/>
      <c r="G44" s="500">
        <v>0</v>
      </c>
      <c r="H44" s="136"/>
      <c r="I44" s="136"/>
      <c r="J44" s="85"/>
      <c r="K44" s="77"/>
      <c r="L44" s="89"/>
      <c r="M44" s="77"/>
    </row>
    <row r="45" spans="1:13" ht="15">
      <c r="A45" s="266">
        <v>35</v>
      </c>
      <c r="B45" s="330" t="s">
        <v>826</v>
      </c>
      <c r="C45" s="84"/>
      <c r="D45" s="84"/>
      <c r="E45" s="500">
        <v>1381</v>
      </c>
      <c r="F45" s="84"/>
      <c r="G45" s="500">
        <v>125</v>
      </c>
      <c r="H45" s="136"/>
      <c r="I45" s="136"/>
      <c r="J45" s="85"/>
      <c r="K45" s="77"/>
      <c r="L45" s="89"/>
      <c r="M45" s="77"/>
    </row>
    <row r="46" spans="1:13" ht="15">
      <c r="A46" s="266">
        <v>36</v>
      </c>
      <c r="B46" s="330" t="s">
        <v>827</v>
      </c>
      <c r="C46" s="84"/>
      <c r="D46" s="84"/>
      <c r="E46" s="500">
        <v>1289</v>
      </c>
      <c r="F46" s="84"/>
      <c r="G46" s="500">
        <v>0</v>
      </c>
      <c r="H46" s="136"/>
      <c r="I46" s="136"/>
      <c r="J46" s="85"/>
      <c r="K46" s="77"/>
      <c r="L46" s="89"/>
      <c r="M46" s="77"/>
    </row>
    <row r="47" spans="1:13" ht="15">
      <c r="A47" s="266">
        <v>37</v>
      </c>
      <c r="B47" s="330" t="s">
        <v>828</v>
      </c>
      <c r="C47" s="84"/>
      <c r="D47" s="84"/>
      <c r="E47" s="500">
        <v>1761</v>
      </c>
      <c r="F47" s="84"/>
      <c r="G47" s="500">
        <v>0</v>
      </c>
      <c r="H47" s="136"/>
      <c r="I47" s="136"/>
      <c r="J47" s="85"/>
      <c r="K47" s="77"/>
      <c r="L47" s="89"/>
      <c r="M47" s="77"/>
    </row>
    <row r="48" spans="1:13" ht="15">
      <c r="A48" s="266">
        <v>38</v>
      </c>
      <c r="B48" s="330" t="s">
        <v>829</v>
      </c>
      <c r="C48" s="84"/>
      <c r="D48" s="84"/>
      <c r="E48" s="500">
        <v>1515</v>
      </c>
      <c r="F48" s="84"/>
      <c r="G48" s="500">
        <v>0</v>
      </c>
      <c r="H48" s="136"/>
      <c r="I48" s="136"/>
      <c r="J48" s="85"/>
      <c r="K48" s="77"/>
      <c r="L48" s="89"/>
      <c r="M48" s="77"/>
    </row>
    <row r="49" spans="1:13">
      <c r="A49" s="329" t="s">
        <v>14</v>
      </c>
      <c r="B49" s="329"/>
      <c r="C49" s="84"/>
      <c r="D49" s="84"/>
      <c r="E49" s="509">
        <f>SUM(E11:E48)</f>
        <v>67547</v>
      </c>
      <c r="F49" s="84"/>
      <c r="G49" s="504">
        <f>SUM(G11:G48)</f>
        <v>2748</v>
      </c>
      <c r="H49" s="136"/>
      <c r="I49" s="136"/>
      <c r="J49" s="85"/>
      <c r="K49" s="77"/>
      <c r="L49" s="89"/>
      <c r="M49" s="77"/>
    </row>
    <row r="50" spans="1:13">
      <c r="A50" s="87"/>
      <c r="B50" s="87"/>
      <c r="C50" s="88"/>
      <c r="D50" s="88"/>
      <c r="E50" s="88"/>
      <c r="F50" s="88"/>
      <c r="G50" s="88"/>
      <c r="H50" s="88"/>
      <c r="I50" s="88"/>
      <c r="J50" s="88"/>
      <c r="K50" s="77"/>
      <c r="L50" s="77"/>
      <c r="M50" s="77"/>
    </row>
    <row r="51" spans="1:13">
      <c r="A51" s="87"/>
      <c r="B51" s="87"/>
      <c r="C51" s="88"/>
      <c r="D51" s="88"/>
      <c r="E51" s="88"/>
      <c r="F51" s="88"/>
      <c r="G51" s="88"/>
      <c r="H51" s="88"/>
      <c r="I51" s="88"/>
      <c r="J51" s="88"/>
      <c r="K51" s="77"/>
      <c r="L51" s="77"/>
      <c r="M51" s="77"/>
    </row>
    <row r="52" spans="1:13">
      <c r="A52" s="87"/>
      <c r="B52" s="87"/>
      <c r="C52" s="88"/>
      <c r="D52" s="88"/>
      <c r="E52" s="88"/>
      <c r="F52" s="88"/>
      <c r="G52" s="88"/>
      <c r="H52" s="88"/>
      <c r="I52" s="88"/>
      <c r="J52" s="88"/>
      <c r="K52" s="77"/>
      <c r="L52" s="77"/>
      <c r="M52" s="77"/>
    </row>
    <row r="53" spans="1:13">
      <c r="A53" s="86"/>
      <c r="B53" s="77"/>
      <c r="C53" s="77"/>
      <c r="D53" s="77"/>
      <c r="E53" s="77"/>
      <c r="F53" s="77"/>
      <c r="G53" s="77"/>
      <c r="H53" s="77"/>
      <c r="I53" s="77"/>
      <c r="J53" s="77"/>
      <c r="K53" s="77"/>
      <c r="L53" s="77"/>
      <c r="M53" s="77"/>
    </row>
    <row r="54" spans="1:13" ht="12.75" customHeight="1">
      <c r="A54" s="77"/>
      <c r="B54" s="77"/>
      <c r="C54" s="77"/>
      <c r="D54" s="77"/>
      <c r="E54" s="77"/>
      <c r="F54" s="77"/>
      <c r="G54" s="641" t="s">
        <v>1027</v>
      </c>
      <c r="H54" s="641"/>
      <c r="I54" s="641"/>
      <c r="J54" s="77"/>
      <c r="K54" s="77"/>
      <c r="L54" s="77"/>
      <c r="M54" s="77"/>
    </row>
    <row r="55" spans="1:13" ht="12.75" customHeight="1">
      <c r="A55" s="77" t="s">
        <v>118</v>
      </c>
      <c r="B55" s="77"/>
      <c r="C55" s="77"/>
      <c r="D55" s="77"/>
      <c r="E55" s="77"/>
      <c r="F55" s="77"/>
      <c r="G55" s="641"/>
      <c r="H55" s="641"/>
      <c r="I55" s="641"/>
      <c r="J55" s="77"/>
      <c r="K55" s="77"/>
      <c r="L55" s="77"/>
      <c r="M55" s="77"/>
    </row>
    <row r="56" spans="1:13" ht="12.75" customHeight="1">
      <c r="A56" s="77" t="s">
        <v>196</v>
      </c>
      <c r="B56" s="77"/>
      <c r="C56" s="77"/>
      <c r="D56" s="77"/>
      <c r="E56" s="77"/>
      <c r="F56" s="77"/>
      <c r="G56" s="641"/>
      <c r="H56" s="641"/>
      <c r="I56" s="641"/>
      <c r="J56" s="77"/>
      <c r="K56" s="77"/>
      <c r="L56" s="77"/>
      <c r="M56" s="77"/>
    </row>
    <row r="57" spans="1:13" ht="12.75" customHeight="1">
      <c r="A57" t="s">
        <v>119</v>
      </c>
      <c r="G57" s="641"/>
      <c r="H57" s="641"/>
      <c r="I57" s="641"/>
    </row>
    <row r="58" spans="1:13">
      <c r="A58" s="882" t="s">
        <v>120</v>
      </c>
      <c r="B58" s="882"/>
      <c r="C58" s="882"/>
      <c r="D58" s="882"/>
      <c r="E58" s="882"/>
      <c r="F58" s="882"/>
      <c r="G58" s="882"/>
      <c r="H58" s="882"/>
      <c r="I58" s="882"/>
      <c r="J58" s="882"/>
      <c r="K58" s="882"/>
      <c r="L58" s="882"/>
      <c r="M58" s="882"/>
    </row>
    <row r="59" spans="1:13">
      <c r="A59" s="883" t="s">
        <v>121</v>
      </c>
      <c r="B59" s="883"/>
      <c r="C59" s="883"/>
      <c r="D59" s="883"/>
      <c r="E59" s="77"/>
      <c r="F59" s="77"/>
      <c r="G59" s="77"/>
      <c r="H59" s="77"/>
      <c r="I59" s="77"/>
      <c r="J59" s="77"/>
      <c r="K59" s="77"/>
      <c r="L59" s="77"/>
      <c r="M59" s="77"/>
    </row>
    <row r="60" spans="1:13">
      <c r="A60" s="121" t="s">
        <v>163</v>
      </c>
      <c r="B60" s="121"/>
      <c r="C60" s="121"/>
      <c r="D60" s="121"/>
      <c r="E60" s="77"/>
      <c r="F60" s="77"/>
      <c r="G60" s="77"/>
      <c r="H60" s="77"/>
      <c r="I60" s="77"/>
      <c r="J60" s="77"/>
      <c r="K60" s="77"/>
      <c r="L60" s="77"/>
      <c r="M60" s="77"/>
    </row>
  </sheetData>
  <mergeCells count="14">
    <mergeCell ref="C3:I3"/>
    <mergeCell ref="G54:I57"/>
    <mergeCell ref="D1:E1"/>
    <mergeCell ref="G1:J1"/>
    <mergeCell ref="A2:J2"/>
    <mergeCell ref="A4:J4"/>
    <mergeCell ref="A5:B5"/>
    <mergeCell ref="A58:D58"/>
    <mergeCell ref="E58:J58"/>
    <mergeCell ref="A59:D59"/>
    <mergeCell ref="K58:M58"/>
    <mergeCell ref="A8:A9"/>
    <mergeCell ref="B8:B9"/>
    <mergeCell ref="C8:J8"/>
  </mergeCells>
  <phoneticPr fontId="0" type="noConversion"/>
  <printOptions horizontalCentered="1"/>
  <pageMargins left="0.70866141732283472" right="0.70866141732283472" top="0.23622047244094491" bottom="0" header="0.31496062992125984" footer="0.31496062992125984"/>
  <pageSetup paperSize="9" scale="62" orientation="landscape" r:id="rId1"/>
</worksheet>
</file>

<file path=xl/worksheets/sheet47.xml><?xml version="1.0" encoding="utf-8"?>
<worksheet xmlns="http://schemas.openxmlformats.org/spreadsheetml/2006/main" xmlns:r="http://schemas.openxmlformats.org/officeDocument/2006/relationships">
  <sheetPr>
    <pageSetUpPr fitToPage="1"/>
  </sheetPr>
  <dimension ref="A1:Z58"/>
  <sheetViews>
    <sheetView view="pageBreakPreview" topLeftCell="A16" zoomScale="76" zoomScaleNormal="80" zoomScaleSheetLayoutView="76" workbookViewId="0">
      <selection activeCell="F44" sqref="F44"/>
    </sheetView>
  </sheetViews>
  <sheetFormatPr defaultRowHeight="12.75"/>
  <cols>
    <col min="1" max="1" width="6.140625" customWidth="1"/>
    <col min="2" max="2" width="17" customWidth="1"/>
    <col min="3" max="3" width="13.7109375" customWidth="1"/>
    <col min="4" max="4" width="15" customWidth="1"/>
    <col min="5" max="5" width="13.7109375" customWidth="1"/>
    <col min="6" max="6" width="38.85546875" customWidth="1"/>
    <col min="7" max="11" width="17" customWidth="1"/>
    <col min="12" max="12" width="18.85546875" customWidth="1"/>
    <col min="13" max="13" width="18.7109375" customWidth="1"/>
    <col min="14" max="14" width="12.28515625" customWidth="1"/>
    <col min="15" max="15" width="12.7109375" customWidth="1"/>
    <col min="16" max="16" width="16.140625" customWidth="1"/>
  </cols>
  <sheetData>
    <row r="1" spans="1:26" ht="15">
      <c r="A1" s="77"/>
      <c r="B1" s="77"/>
      <c r="C1" s="77"/>
      <c r="D1" s="77"/>
      <c r="E1" s="77"/>
      <c r="F1" s="77"/>
      <c r="G1" s="77"/>
      <c r="H1" s="77"/>
      <c r="I1" s="77"/>
      <c r="J1" s="77"/>
      <c r="K1" s="77"/>
      <c r="L1" s="774" t="s">
        <v>560</v>
      </c>
      <c r="M1" s="774"/>
      <c r="N1" s="90"/>
      <c r="O1" s="77"/>
      <c r="P1" s="77"/>
    </row>
    <row r="2" spans="1:26" ht="15.75">
      <c r="A2" s="878" t="s">
        <v>0</v>
      </c>
      <c r="B2" s="878"/>
      <c r="C2" s="878"/>
      <c r="D2" s="878"/>
      <c r="E2" s="878"/>
      <c r="F2" s="878"/>
      <c r="G2" s="878"/>
      <c r="H2" s="878"/>
      <c r="I2" s="878"/>
      <c r="J2" s="878"/>
      <c r="K2" s="878"/>
      <c r="L2" s="878"/>
      <c r="M2" s="878"/>
      <c r="N2" s="77"/>
      <c r="O2" s="77"/>
      <c r="P2" s="77"/>
    </row>
    <row r="3" spans="1:26" ht="20.25">
      <c r="A3" s="707" t="s">
        <v>652</v>
      </c>
      <c r="B3" s="707"/>
      <c r="C3" s="707"/>
      <c r="D3" s="707"/>
      <c r="E3" s="707"/>
      <c r="F3" s="707"/>
      <c r="G3" s="707"/>
      <c r="H3" s="707"/>
      <c r="I3" s="707"/>
      <c r="J3" s="707"/>
      <c r="K3" s="707"/>
      <c r="L3" s="707"/>
      <c r="M3" s="707"/>
      <c r="N3" s="77"/>
      <c r="O3" s="77"/>
      <c r="P3" s="77"/>
    </row>
    <row r="4" spans="1:26">
      <c r="A4" s="77"/>
      <c r="B4" s="77"/>
      <c r="C4" s="77"/>
      <c r="D4" s="77"/>
      <c r="E4" s="77"/>
      <c r="F4" s="77"/>
      <c r="G4" s="77"/>
      <c r="H4" s="77"/>
      <c r="I4" s="77"/>
      <c r="J4" s="77"/>
      <c r="K4" s="77"/>
      <c r="L4" s="77"/>
      <c r="M4" s="77"/>
      <c r="N4" s="77"/>
      <c r="O4" s="77"/>
      <c r="P4" s="77"/>
    </row>
    <row r="5" spans="1:26" ht="15.75">
      <c r="A5" s="708" t="s">
        <v>559</v>
      </c>
      <c r="B5" s="708"/>
      <c r="C5" s="708"/>
      <c r="D5" s="708"/>
      <c r="E5" s="708"/>
      <c r="F5" s="708"/>
      <c r="G5" s="708"/>
      <c r="H5" s="708"/>
      <c r="I5" s="708"/>
      <c r="J5" s="708"/>
      <c r="K5" s="708"/>
      <c r="L5" s="708"/>
      <c r="M5" s="708"/>
      <c r="N5" s="77"/>
      <c r="O5" s="77"/>
      <c r="P5" s="77"/>
    </row>
    <row r="6" spans="1:26">
      <c r="A6" s="77"/>
      <c r="B6" s="77"/>
      <c r="C6" s="77"/>
      <c r="D6" s="77"/>
      <c r="E6" s="77"/>
      <c r="F6" s="77"/>
      <c r="G6" s="77"/>
      <c r="H6" s="77"/>
      <c r="I6" s="77"/>
      <c r="J6" s="77"/>
      <c r="K6" s="77"/>
      <c r="L6" s="77"/>
      <c r="M6" s="77"/>
      <c r="N6" s="77"/>
      <c r="O6" s="77"/>
      <c r="P6" s="77"/>
    </row>
    <row r="7" spans="1:26">
      <c r="A7" s="670" t="s">
        <v>836</v>
      </c>
      <c r="B7" s="670"/>
      <c r="C7" s="27"/>
      <c r="D7" s="27"/>
      <c r="E7" s="27"/>
      <c r="F7" s="77"/>
      <c r="G7" s="77"/>
      <c r="H7" s="77"/>
      <c r="I7" s="77"/>
      <c r="J7" s="77"/>
      <c r="K7" s="77"/>
      <c r="L7" s="77"/>
      <c r="M7" s="77"/>
      <c r="N7" s="77"/>
      <c r="O7" s="77"/>
      <c r="P7" s="77"/>
    </row>
    <row r="8" spans="1:26" ht="18">
      <c r="A8" s="80"/>
      <c r="B8" s="80"/>
      <c r="C8" s="80"/>
      <c r="D8" s="80"/>
      <c r="E8" s="80"/>
      <c r="F8" s="77"/>
      <c r="G8" s="77"/>
      <c r="H8" s="77"/>
      <c r="I8" s="77"/>
      <c r="J8" s="77"/>
      <c r="K8" s="77"/>
      <c r="L8" s="77"/>
      <c r="M8" s="77"/>
      <c r="N8" s="77"/>
      <c r="O8" s="77"/>
      <c r="P8" s="77"/>
    </row>
    <row r="9" spans="1:26" ht="19.899999999999999" customHeight="1">
      <c r="A9" s="876" t="s">
        <v>2</v>
      </c>
      <c r="B9" s="876" t="s">
        <v>3</v>
      </c>
      <c r="C9" s="892" t="s">
        <v>116</v>
      </c>
      <c r="D9" s="892"/>
      <c r="E9" s="893"/>
      <c r="F9" s="891" t="s">
        <v>117</v>
      </c>
      <c r="G9" s="892"/>
      <c r="H9" s="892"/>
      <c r="I9" s="893"/>
      <c r="J9" s="891" t="s">
        <v>194</v>
      </c>
      <c r="K9" s="892"/>
      <c r="L9" s="892"/>
      <c r="M9" s="893"/>
      <c r="Y9" s="8"/>
      <c r="Z9" s="11"/>
    </row>
    <row r="10" spans="1:26" ht="45.75" customHeight="1">
      <c r="A10" s="876"/>
      <c r="B10" s="876"/>
      <c r="C10" s="122" t="s">
        <v>397</v>
      </c>
      <c r="D10" s="4" t="s">
        <v>394</v>
      </c>
      <c r="E10" s="122" t="s">
        <v>197</v>
      </c>
      <c r="F10" s="4" t="s">
        <v>392</v>
      </c>
      <c r="G10" s="122" t="s">
        <v>393</v>
      </c>
      <c r="H10" s="4" t="s">
        <v>394</v>
      </c>
      <c r="I10" s="122" t="s">
        <v>197</v>
      </c>
      <c r="J10" s="4" t="s">
        <v>396</v>
      </c>
      <c r="K10" s="122" t="s">
        <v>393</v>
      </c>
      <c r="L10" s="4" t="s">
        <v>394</v>
      </c>
      <c r="M10" s="5" t="s">
        <v>197</v>
      </c>
    </row>
    <row r="11" spans="1:26" s="13" customFormat="1">
      <c r="A11" s="81">
        <v>1</v>
      </c>
      <c r="B11" s="81">
        <v>2</v>
      </c>
      <c r="C11" s="81">
        <v>3</v>
      </c>
      <c r="D11" s="81">
        <v>4</v>
      </c>
      <c r="E11" s="81">
        <v>5</v>
      </c>
      <c r="F11" s="81">
        <v>6</v>
      </c>
      <c r="G11" s="81">
        <v>7</v>
      </c>
      <c r="H11" s="81">
        <v>8</v>
      </c>
      <c r="I11" s="81">
        <v>9</v>
      </c>
      <c r="J11" s="81">
        <v>10</v>
      </c>
      <c r="K11" s="81">
        <v>11</v>
      </c>
      <c r="L11" s="81">
        <v>12</v>
      </c>
      <c r="M11" s="81">
        <v>13</v>
      </c>
    </row>
    <row r="12" spans="1:26" s="13" customFormat="1" ht="15">
      <c r="A12" s="506">
        <v>1</v>
      </c>
      <c r="B12" s="138" t="s">
        <v>792</v>
      </c>
      <c r="C12" s="145"/>
      <c r="D12" s="145"/>
      <c r="E12" s="145"/>
      <c r="F12" s="145"/>
      <c r="G12" s="498">
        <v>0</v>
      </c>
      <c r="H12" s="498">
        <v>0</v>
      </c>
      <c r="I12" s="498">
        <v>0</v>
      </c>
      <c r="J12" s="321"/>
      <c r="K12" s="321"/>
      <c r="L12" s="321"/>
      <c r="M12" s="321"/>
    </row>
    <row r="13" spans="1:26" s="13" customFormat="1" ht="18" customHeight="1">
      <c r="A13" s="506">
        <v>2</v>
      </c>
      <c r="B13" s="138" t="s">
        <v>793</v>
      </c>
      <c r="C13" s="145"/>
      <c r="D13" s="145"/>
      <c r="E13" s="145"/>
      <c r="F13" s="145" t="s">
        <v>883</v>
      </c>
      <c r="G13" s="498">
        <v>2</v>
      </c>
      <c r="H13" s="498">
        <v>330</v>
      </c>
      <c r="I13" s="498">
        <v>63910</v>
      </c>
      <c r="J13" s="321"/>
      <c r="K13" s="321"/>
      <c r="L13" s="321"/>
      <c r="M13" s="321"/>
    </row>
    <row r="14" spans="1:26" s="13" customFormat="1" ht="15">
      <c r="A14" s="506">
        <v>3</v>
      </c>
      <c r="B14" s="138" t="s">
        <v>794</v>
      </c>
      <c r="C14" s="145"/>
      <c r="D14" s="145"/>
      <c r="E14" s="145"/>
      <c r="F14" s="145"/>
      <c r="G14" s="498">
        <v>0</v>
      </c>
      <c r="H14" s="498">
        <v>0</v>
      </c>
      <c r="I14" s="498">
        <v>0</v>
      </c>
      <c r="J14" s="321"/>
      <c r="K14" s="321"/>
      <c r="L14" s="321"/>
      <c r="M14" s="321"/>
    </row>
    <row r="15" spans="1:26" s="13" customFormat="1" ht="15">
      <c r="A15" s="506">
        <v>4</v>
      </c>
      <c r="B15" s="138" t="s">
        <v>795</v>
      </c>
      <c r="C15" s="145"/>
      <c r="D15" s="145"/>
      <c r="E15" s="145"/>
      <c r="F15" s="145"/>
      <c r="G15" s="498">
        <v>0</v>
      </c>
      <c r="H15" s="498">
        <v>0</v>
      </c>
      <c r="I15" s="498">
        <v>0</v>
      </c>
      <c r="J15" s="321"/>
      <c r="K15" s="321"/>
      <c r="L15" s="321"/>
      <c r="M15" s="321"/>
    </row>
    <row r="16" spans="1:26" s="13" customFormat="1" ht="15">
      <c r="A16" s="506">
        <v>5</v>
      </c>
      <c r="B16" s="138" t="s">
        <v>796</v>
      </c>
      <c r="C16" s="145"/>
      <c r="D16" s="145"/>
      <c r="E16" s="145"/>
      <c r="F16" s="145" t="s">
        <v>884</v>
      </c>
      <c r="G16" s="498">
        <v>2</v>
      </c>
      <c r="H16" s="498">
        <v>75</v>
      </c>
      <c r="I16" s="498">
        <v>24385</v>
      </c>
      <c r="J16" s="321"/>
      <c r="K16" s="321"/>
      <c r="L16" s="321"/>
      <c r="M16" s="321"/>
    </row>
    <row r="17" spans="1:13" s="13" customFormat="1" ht="15">
      <c r="A17" s="506">
        <v>6</v>
      </c>
      <c r="B17" s="138" t="s">
        <v>797</v>
      </c>
      <c r="C17" s="145"/>
      <c r="D17" s="145"/>
      <c r="E17" s="145"/>
      <c r="F17" s="145" t="s">
        <v>884</v>
      </c>
      <c r="G17" s="498">
        <v>2</v>
      </c>
      <c r="H17" s="498">
        <v>39</v>
      </c>
      <c r="I17" s="498">
        <v>14720</v>
      </c>
      <c r="J17" s="321"/>
      <c r="K17" s="321"/>
      <c r="L17" s="321"/>
      <c r="M17" s="321"/>
    </row>
    <row r="18" spans="1:13" s="13" customFormat="1" ht="15">
      <c r="A18" s="506">
        <v>7</v>
      </c>
      <c r="B18" s="138" t="s">
        <v>798</v>
      </c>
      <c r="C18" s="145"/>
      <c r="D18" s="145"/>
      <c r="E18" s="145"/>
      <c r="F18" s="145" t="s">
        <v>883</v>
      </c>
      <c r="G18" s="498">
        <v>1</v>
      </c>
      <c r="H18" s="498">
        <v>170</v>
      </c>
      <c r="I18" s="498">
        <v>41791</v>
      </c>
      <c r="J18" s="321"/>
      <c r="K18" s="321"/>
      <c r="L18" s="321"/>
      <c r="M18" s="321"/>
    </row>
    <row r="19" spans="1:13" s="13" customFormat="1" ht="15">
      <c r="A19" s="506">
        <v>8</v>
      </c>
      <c r="B19" s="138" t="s">
        <v>799</v>
      </c>
      <c r="C19" s="145"/>
      <c r="D19" s="145"/>
      <c r="E19" s="145"/>
      <c r="F19" s="145"/>
      <c r="G19" s="498">
        <v>0</v>
      </c>
      <c r="H19" s="498">
        <v>0</v>
      </c>
      <c r="I19" s="498">
        <v>0</v>
      </c>
      <c r="J19" s="321"/>
      <c r="K19" s="321"/>
      <c r="L19" s="321"/>
      <c r="M19" s="321"/>
    </row>
    <row r="20" spans="1:13" s="13" customFormat="1" ht="15">
      <c r="A20" s="506">
        <v>9</v>
      </c>
      <c r="B20" s="138" t="s">
        <v>800</v>
      </c>
      <c r="C20" s="145"/>
      <c r="D20" s="145"/>
      <c r="E20" s="145"/>
      <c r="F20" s="145"/>
      <c r="G20" s="498">
        <v>0</v>
      </c>
      <c r="H20" s="498">
        <v>0</v>
      </c>
      <c r="I20" s="498">
        <v>0</v>
      </c>
      <c r="J20" s="321"/>
      <c r="K20" s="321"/>
      <c r="L20" s="321"/>
      <c r="M20" s="321"/>
    </row>
    <row r="21" spans="1:13" s="13" customFormat="1" ht="15">
      <c r="A21" s="506">
        <v>10</v>
      </c>
      <c r="B21" s="138" t="s">
        <v>801</v>
      </c>
      <c r="C21" s="145"/>
      <c r="D21" s="145"/>
      <c r="E21" s="145"/>
      <c r="F21" s="145"/>
      <c r="G21" s="498">
        <v>0</v>
      </c>
      <c r="H21" s="498">
        <v>0</v>
      </c>
      <c r="I21" s="498">
        <v>0</v>
      </c>
      <c r="J21" s="321"/>
      <c r="K21" s="321"/>
      <c r="L21" s="321"/>
      <c r="M21" s="321"/>
    </row>
    <row r="22" spans="1:13" s="13" customFormat="1" ht="15">
      <c r="A22" s="506">
        <v>11</v>
      </c>
      <c r="B22" s="138" t="s">
        <v>802</v>
      </c>
      <c r="C22" s="145"/>
      <c r="D22" s="145"/>
      <c r="E22" s="145"/>
      <c r="F22" s="145" t="s">
        <v>884</v>
      </c>
      <c r="G22" s="498">
        <v>4</v>
      </c>
      <c r="H22" s="498">
        <v>125</v>
      </c>
      <c r="I22" s="498">
        <v>42253</v>
      </c>
      <c r="J22" s="321"/>
      <c r="K22" s="321"/>
      <c r="L22" s="321"/>
      <c r="M22" s="321"/>
    </row>
    <row r="23" spans="1:13" s="13" customFormat="1" ht="15">
      <c r="A23" s="506">
        <v>12</v>
      </c>
      <c r="B23" s="138" t="s">
        <v>803</v>
      </c>
      <c r="C23" s="145"/>
      <c r="D23" s="145"/>
      <c r="E23" s="145"/>
      <c r="F23" s="145"/>
      <c r="G23" s="498">
        <v>0</v>
      </c>
      <c r="H23" s="498">
        <v>0</v>
      </c>
      <c r="I23" s="498">
        <v>0</v>
      </c>
      <c r="J23" s="321"/>
      <c r="K23" s="321"/>
      <c r="L23" s="321"/>
      <c r="M23" s="321"/>
    </row>
    <row r="24" spans="1:13" s="13" customFormat="1" ht="15">
      <c r="A24" s="506">
        <v>13</v>
      </c>
      <c r="B24" s="138" t="s">
        <v>804</v>
      </c>
      <c r="C24" s="145"/>
      <c r="D24" s="145"/>
      <c r="E24" s="145"/>
      <c r="F24" s="145"/>
      <c r="G24" s="498">
        <v>0</v>
      </c>
      <c r="H24" s="498">
        <v>0</v>
      </c>
      <c r="I24" s="498">
        <v>0</v>
      </c>
      <c r="J24" s="321"/>
      <c r="K24" s="321"/>
      <c r="L24" s="321"/>
      <c r="M24" s="321"/>
    </row>
    <row r="25" spans="1:13" s="13" customFormat="1" ht="15">
      <c r="A25" s="506">
        <v>14</v>
      </c>
      <c r="B25" s="138" t="s">
        <v>805</v>
      </c>
      <c r="C25" s="145"/>
      <c r="D25" s="145"/>
      <c r="E25" s="145"/>
      <c r="F25" s="145"/>
      <c r="G25" s="498">
        <v>0</v>
      </c>
      <c r="H25" s="498">
        <v>0</v>
      </c>
      <c r="I25" s="498">
        <v>0</v>
      </c>
      <c r="J25" s="321"/>
      <c r="K25" s="321"/>
      <c r="L25" s="321"/>
      <c r="M25" s="321"/>
    </row>
    <row r="26" spans="1:13" s="13" customFormat="1" ht="15">
      <c r="A26" s="506">
        <v>15</v>
      </c>
      <c r="B26" s="138" t="s">
        <v>806</v>
      </c>
      <c r="C26" s="145"/>
      <c r="D26" s="145"/>
      <c r="E26" s="145"/>
      <c r="F26" s="145"/>
      <c r="G26" s="498">
        <v>0</v>
      </c>
      <c r="H26" s="498">
        <v>0</v>
      </c>
      <c r="I26" s="498">
        <v>0</v>
      </c>
      <c r="J26" s="321"/>
      <c r="K26" s="321"/>
      <c r="L26" s="321"/>
      <c r="M26" s="321"/>
    </row>
    <row r="27" spans="1:13" s="13" customFormat="1" ht="15">
      <c r="A27" s="506">
        <v>16</v>
      </c>
      <c r="B27" s="138" t="s">
        <v>807</v>
      </c>
      <c r="C27" s="145"/>
      <c r="D27" s="145"/>
      <c r="E27" s="145"/>
      <c r="F27" s="145"/>
      <c r="G27" s="498">
        <v>0</v>
      </c>
      <c r="H27" s="498">
        <v>0</v>
      </c>
      <c r="I27" s="498">
        <v>0</v>
      </c>
      <c r="J27" s="321"/>
      <c r="K27" s="321"/>
      <c r="L27" s="321"/>
      <c r="M27" s="321"/>
    </row>
    <row r="28" spans="1:13" s="13" customFormat="1" ht="36" customHeight="1">
      <c r="A28" s="506">
        <v>17</v>
      </c>
      <c r="B28" s="138" t="s">
        <v>808</v>
      </c>
      <c r="C28" s="145"/>
      <c r="D28" s="145"/>
      <c r="E28" s="145"/>
      <c r="F28" s="145" t="s">
        <v>885</v>
      </c>
      <c r="G28" s="498">
        <v>1</v>
      </c>
      <c r="H28" s="498">
        <v>18</v>
      </c>
      <c r="I28" s="498">
        <v>8306</v>
      </c>
      <c r="J28" s="321"/>
      <c r="K28" s="321"/>
      <c r="L28" s="321"/>
      <c r="M28" s="321"/>
    </row>
    <row r="29" spans="1:13" s="13" customFormat="1" ht="22.9" customHeight="1">
      <c r="A29" s="506">
        <v>18</v>
      </c>
      <c r="B29" s="138" t="s">
        <v>809</v>
      </c>
      <c r="C29" s="145"/>
      <c r="D29" s="145"/>
      <c r="E29" s="145"/>
      <c r="F29" s="145" t="s">
        <v>883</v>
      </c>
      <c r="G29" s="498">
        <v>8</v>
      </c>
      <c r="H29" s="498">
        <v>1410</v>
      </c>
      <c r="I29" s="498">
        <v>425198</v>
      </c>
      <c r="J29" s="321"/>
      <c r="K29" s="321"/>
      <c r="L29" s="321"/>
      <c r="M29" s="321"/>
    </row>
    <row r="30" spans="1:13" s="13" customFormat="1" ht="15">
      <c r="A30" s="506">
        <v>19</v>
      </c>
      <c r="B30" s="138" t="s">
        <v>810</v>
      </c>
      <c r="C30" s="145"/>
      <c r="D30" s="145"/>
      <c r="E30" s="145"/>
      <c r="F30" s="145"/>
      <c r="G30" s="498">
        <v>0</v>
      </c>
      <c r="H30" s="498">
        <v>0</v>
      </c>
      <c r="I30" s="498">
        <v>0</v>
      </c>
      <c r="J30" s="321"/>
      <c r="K30" s="321"/>
      <c r="L30" s="321"/>
      <c r="M30" s="321"/>
    </row>
    <row r="31" spans="1:13" s="13" customFormat="1" ht="15">
      <c r="A31" s="506">
        <v>20</v>
      </c>
      <c r="B31" s="138" t="s">
        <v>811</v>
      </c>
      <c r="C31" s="145"/>
      <c r="D31" s="145"/>
      <c r="E31" s="145"/>
      <c r="F31" s="145"/>
      <c r="G31" s="498">
        <v>0</v>
      </c>
      <c r="H31" s="498">
        <v>0</v>
      </c>
      <c r="I31" s="498">
        <v>0</v>
      </c>
      <c r="J31" s="321"/>
      <c r="K31" s="321"/>
      <c r="L31" s="321"/>
      <c r="M31" s="321"/>
    </row>
    <row r="32" spans="1:13" s="13" customFormat="1" ht="15">
      <c r="A32" s="506">
        <v>21</v>
      </c>
      <c r="B32" s="138" t="s">
        <v>812</v>
      </c>
      <c r="C32" s="145"/>
      <c r="D32" s="145"/>
      <c r="E32" s="145"/>
      <c r="F32" s="145"/>
      <c r="G32" s="498">
        <v>0</v>
      </c>
      <c r="H32" s="498">
        <v>0</v>
      </c>
      <c r="I32" s="498">
        <v>0</v>
      </c>
      <c r="J32" s="321"/>
      <c r="K32" s="321"/>
      <c r="L32" s="321"/>
      <c r="M32" s="321"/>
    </row>
    <row r="33" spans="1:13" s="13" customFormat="1" ht="15">
      <c r="A33" s="506">
        <v>22</v>
      </c>
      <c r="B33" s="138" t="s">
        <v>813</v>
      </c>
      <c r="C33" s="145"/>
      <c r="D33" s="145"/>
      <c r="E33" s="145"/>
      <c r="F33" s="145"/>
      <c r="G33" s="498">
        <v>0</v>
      </c>
      <c r="H33" s="498">
        <v>0</v>
      </c>
      <c r="I33" s="498">
        <v>0</v>
      </c>
      <c r="J33" s="321"/>
      <c r="K33" s="321"/>
      <c r="L33" s="321"/>
      <c r="M33" s="321"/>
    </row>
    <row r="34" spans="1:13" s="13" customFormat="1" ht="15">
      <c r="A34" s="506">
        <v>23</v>
      </c>
      <c r="B34" s="138" t="s">
        <v>814</v>
      </c>
      <c r="C34" s="145"/>
      <c r="D34" s="145"/>
      <c r="E34" s="145"/>
      <c r="F34" s="145"/>
      <c r="G34" s="498">
        <v>0</v>
      </c>
      <c r="H34" s="498">
        <v>0</v>
      </c>
      <c r="I34" s="498">
        <v>0</v>
      </c>
      <c r="J34" s="321"/>
      <c r="K34" s="321"/>
      <c r="L34" s="321"/>
      <c r="M34" s="321"/>
    </row>
    <row r="35" spans="1:13" s="13" customFormat="1" ht="15">
      <c r="A35" s="506">
        <v>24</v>
      </c>
      <c r="B35" s="138" t="s">
        <v>815</v>
      </c>
      <c r="C35" s="145"/>
      <c r="D35" s="145"/>
      <c r="E35" s="145"/>
      <c r="F35" s="145"/>
      <c r="G35" s="498">
        <v>0</v>
      </c>
      <c r="H35" s="498">
        <v>0</v>
      </c>
      <c r="I35" s="498">
        <v>0</v>
      </c>
      <c r="J35" s="321"/>
      <c r="K35" s="321"/>
      <c r="L35" s="321"/>
      <c r="M35" s="321"/>
    </row>
    <row r="36" spans="1:13" s="13" customFormat="1" ht="15">
      <c r="A36" s="506">
        <v>25</v>
      </c>
      <c r="B36" s="138" t="s">
        <v>816</v>
      </c>
      <c r="C36" s="145"/>
      <c r="D36" s="145"/>
      <c r="E36" s="145"/>
      <c r="F36" s="145"/>
      <c r="G36" s="498">
        <v>0</v>
      </c>
      <c r="H36" s="498">
        <v>0</v>
      </c>
      <c r="I36" s="498">
        <v>0</v>
      </c>
      <c r="J36" s="321"/>
      <c r="K36" s="321"/>
      <c r="L36" s="321"/>
      <c r="M36" s="321"/>
    </row>
    <row r="37" spans="1:13" s="13" customFormat="1" ht="15">
      <c r="A37" s="506">
        <v>26</v>
      </c>
      <c r="B37" s="138" t="s">
        <v>817</v>
      </c>
      <c r="C37" s="145"/>
      <c r="D37" s="145"/>
      <c r="E37" s="145"/>
      <c r="F37" s="145"/>
      <c r="G37" s="498">
        <v>0</v>
      </c>
      <c r="H37" s="498">
        <v>0</v>
      </c>
      <c r="I37" s="498">
        <v>0</v>
      </c>
      <c r="J37" s="321"/>
      <c r="K37" s="321"/>
      <c r="L37" s="321"/>
      <c r="M37" s="321"/>
    </row>
    <row r="38" spans="1:13" s="13" customFormat="1" ht="28.9" customHeight="1">
      <c r="A38" s="506">
        <v>27</v>
      </c>
      <c r="B38" s="138" t="s">
        <v>818</v>
      </c>
      <c r="C38" s="145"/>
      <c r="D38" s="145"/>
      <c r="E38" s="145"/>
      <c r="F38" s="145" t="s">
        <v>886</v>
      </c>
      <c r="G38" s="498">
        <v>1</v>
      </c>
      <c r="H38" s="498">
        <v>77</v>
      </c>
      <c r="I38" s="498">
        <v>31661</v>
      </c>
      <c r="J38" s="321"/>
      <c r="K38" s="321"/>
      <c r="L38" s="321"/>
      <c r="M38" s="321"/>
    </row>
    <row r="39" spans="1:13" s="13" customFormat="1" ht="31.15" customHeight="1">
      <c r="A39" s="506">
        <v>28</v>
      </c>
      <c r="B39" s="138" t="s">
        <v>819</v>
      </c>
      <c r="C39" s="145"/>
      <c r="D39" s="145"/>
      <c r="E39" s="145"/>
      <c r="F39" s="145" t="s">
        <v>885</v>
      </c>
      <c r="G39" s="498">
        <v>3</v>
      </c>
      <c r="H39" s="498">
        <v>203</v>
      </c>
      <c r="I39" s="498">
        <v>57116</v>
      </c>
      <c r="J39" s="321"/>
      <c r="K39" s="321"/>
      <c r="L39" s="321"/>
      <c r="M39" s="321"/>
    </row>
    <row r="40" spans="1:13" s="13" customFormat="1" ht="19.899999999999999" customHeight="1">
      <c r="A40" s="506">
        <v>29</v>
      </c>
      <c r="B40" s="138" t="s">
        <v>820</v>
      </c>
      <c r="C40" s="145"/>
      <c r="D40" s="145"/>
      <c r="E40" s="145"/>
      <c r="F40" s="145" t="s">
        <v>887</v>
      </c>
      <c r="G40" s="498">
        <v>2</v>
      </c>
      <c r="H40" s="498">
        <v>60</v>
      </c>
      <c r="I40" s="498">
        <v>15136</v>
      </c>
      <c r="J40" s="321"/>
      <c r="K40" s="321"/>
      <c r="L40" s="321"/>
      <c r="M40" s="321"/>
    </row>
    <row r="41" spans="1:13" s="13" customFormat="1" ht="15">
      <c r="A41" s="506">
        <v>30</v>
      </c>
      <c r="B41" s="138" t="s">
        <v>821</v>
      </c>
      <c r="C41" s="145"/>
      <c r="D41" s="145"/>
      <c r="E41" s="145"/>
      <c r="F41" s="145"/>
      <c r="G41" s="498">
        <v>0</v>
      </c>
      <c r="H41" s="498">
        <v>0</v>
      </c>
      <c r="I41" s="498">
        <v>0</v>
      </c>
      <c r="J41" s="321"/>
      <c r="K41" s="321"/>
      <c r="L41" s="321"/>
      <c r="M41" s="321"/>
    </row>
    <row r="42" spans="1:13" s="13" customFormat="1" ht="15">
      <c r="A42" s="506">
        <v>31</v>
      </c>
      <c r="B42" s="330" t="s">
        <v>822</v>
      </c>
      <c r="C42" s="145"/>
      <c r="D42" s="145"/>
      <c r="E42" s="145"/>
      <c r="F42" s="145"/>
      <c r="G42" s="498">
        <v>0</v>
      </c>
      <c r="H42" s="498">
        <v>0</v>
      </c>
      <c r="I42" s="498">
        <v>0</v>
      </c>
      <c r="J42" s="321"/>
      <c r="K42" s="321"/>
      <c r="L42" s="321"/>
      <c r="M42" s="321"/>
    </row>
    <row r="43" spans="1:13" s="13" customFormat="1" ht="15">
      <c r="A43" s="506">
        <v>32</v>
      </c>
      <c r="B43" s="330" t="s">
        <v>823</v>
      </c>
      <c r="C43" s="145"/>
      <c r="D43" s="145"/>
      <c r="E43" s="145"/>
      <c r="F43" s="145"/>
      <c r="G43" s="498">
        <v>0</v>
      </c>
      <c r="H43" s="498">
        <v>0</v>
      </c>
      <c r="I43" s="498">
        <v>0</v>
      </c>
      <c r="J43" s="321"/>
      <c r="K43" s="321"/>
      <c r="L43" s="321"/>
      <c r="M43" s="321"/>
    </row>
    <row r="44" spans="1:13" ht="15">
      <c r="A44" s="506">
        <v>33</v>
      </c>
      <c r="B44" s="330" t="s">
        <v>824</v>
      </c>
      <c r="C44" s="505"/>
      <c r="D44" s="505"/>
      <c r="E44" s="505"/>
      <c r="F44" s="505" t="s">
        <v>888</v>
      </c>
      <c r="G44" s="500">
        <v>2</v>
      </c>
      <c r="H44" s="500">
        <v>116</v>
      </c>
      <c r="I44" s="500">
        <v>44662</v>
      </c>
      <c r="J44" s="84"/>
      <c r="K44" s="84"/>
      <c r="L44" s="84"/>
      <c r="M44" s="84"/>
    </row>
    <row r="45" spans="1:13" ht="15">
      <c r="A45" s="506">
        <v>34</v>
      </c>
      <c r="B45" s="330" t="s">
        <v>825</v>
      </c>
      <c r="C45" s="505"/>
      <c r="D45" s="505"/>
      <c r="E45" s="505"/>
      <c r="F45" s="505"/>
      <c r="G45" s="500">
        <v>0</v>
      </c>
      <c r="H45" s="500">
        <v>0</v>
      </c>
      <c r="I45" s="500">
        <v>0</v>
      </c>
      <c r="J45" s="84"/>
      <c r="K45" s="84"/>
      <c r="L45" s="84"/>
      <c r="M45" s="84"/>
    </row>
    <row r="46" spans="1:13" ht="15">
      <c r="A46" s="506">
        <v>35</v>
      </c>
      <c r="B46" s="330" t="s">
        <v>826</v>
      </c>
      <c r="C46" s="505"/>
      <c r="D46" s="505"/>
      <c r="E46" s="505"/>
      <c r="F46" s="505" t="s">
        <v>883</v>
      </c>
      <c r="G46" s="500">
        <v>1</v>
      </c>
      <c r="H46" s="500">
        <v>125</v>
      </c>
      <c r="I46" s="500">
        <v>53347</v>
      </c>
      <c r="J46" s="84"/>
      <c r="K46" s="84"/>
      <c r="L46" s="84"/>
      <c r="M46" s="84"/>
    </row>
    <row r="47" spans="1:13" ht="15">
      <c r="A47" s="506">
        <v>36</v>
      </c>
      <c r="B47" s="330" t="s">
        <v>827</v>
      </c>
      <c r="C47" s="505"/>
      <c r="D47" s="505"/>
      <c r="E47" s="505"/>
      <c r="F47" s="505"/>
      <c r="G47" s="500">
        <v>0</v>
      </c>
      <c r="H47" s="500">
        <v>0</v>
      </c>
      <c r="I47" s="500">
        <v>0</v>
      </c>
      <c r="J47" s="84"/>
      <c r="K47" s="84"/>
      <c r="L47" s="84"/>
      <c r="M47" s="84"/>
    </row>
    <row r="48" spans="1:13" ht="15">
      <c r="A48" s="506">
        <v>37</v>
      </c>
      <c r="B48" s="330" t="s">
        <v>828</v>
      </c>
      <c r="C48" s="505"/>
      <c r="D48" s="505"/>
      <c r="E48" s="505"/>
      <c r="F48" s="505"/>
      <c r="G48" s="500">
        <v>0</v>
      </c>
      <c r="H48" s="500">
        <v>0</v>
      </c>
      <c r="I48" s="500">
        <v>0</v>
      </c>
      <c r="J48" s="84"/>
      <c r="K48" s="84"/>
      <c r="L48" s="84"/>
      <c r="M48" s="84"/>
    </row>
    <row r="49" spans="1:13" ht="15">
      <c r="A49" s="507">
        <v>38</v>
      </c>
      <c r="B49" s="330" t="s">
        <v>829</v>
      </c>
      <c r="C49" s="505"/>
      <c r="D49" s="505"/>
      <c r="E49" s="505"/>
      <c r="F49" s="505"/>
      <c r="G49" s="500">
        <v>0</v>
      </c>
      <c r="H49" s="500">
        <v>0</v>
      </c>
      <c r="I49" s="500">
        <v>0</v>
      </c>
      <c r="J49" s="84"/>
      <c r="K49" s="84"/>
      <c r="L49" s="84"/>
      <c r="M49" s="84"/>
    </row>
    <row r="50" spans="1:13">
      <c r="A50" s="890" t="s">
        <v>14</v>
      </c>
      <c r="B50" s="890"/>
      <c r="C50" s="18"/>
      <c r="D50" s="18"/>
      <c r="E50" s="18"/>
      <c r="F50" s="18"/>
      <c r="G50" s="25">
        <f>SUM(G12:G48)</f>
        <v>29</v>
      </c>
      <c r="H50" s="338">
        <f>SUM(H12:H49)</f>
        <v>2748</v>
      </c>
      <c r="I50" s="25">
        <f>SUM(I12:I49)</f>
        <v>822485</v>
      </c>
      <c r="J50" s="8"/>
      <c r="K50" s="8"/>
      <c r="L50" s="8"/>
      <c r="M50" s="8"/>
    </row>
    <row r="55" spans="1:13" ht="12.75" customHeight="1">
      <c r="K55" s="641" t="s">
        <v>1027</v>
      </c>
      <c r="L55" s="641"/>
      <c r="M55" s="641"/>
    </row>
    <row r="56" spans="1:13" ht="12.75" customHeight="1">
      <c r="K56" s="641"/>
      <c r="L56" s="641"/>
      <c r="M56" s="641"/>
    </row>
    <row r="57" spans="1:13" ht="12.75" customHeight="1">
      <c r="K57" s="641"/>
      <c r="L57" s="641"/>
      <c r="M57" s="641"/>
    </row>
    <row r="58" spans="1:13" ht="12.75" customHeight="1">
      <c r="K58" s="641"/>
      <c r="L58" s="641"/>
      <c r="M58" s="641"/>
    </row>
  </sheetData>
  <mergeCells count="12">
    <mergeCell ref="A50:B50"/>
    <mergeCell ref="K55:M58"/>
    <mergeCell ref="A9:A10"/>
    <mergeCell ref="B9:B10"/>
    <mergeCell ref="F9:I9"/>
    <mergeCell ref="J9:M9"/>
    <mergeCell ref="C9:E9"/>
    <mergeCell ref="L1:M1"/>
    <mergeCell ref="A2:M2"/>
    <mergeCell ref="A3:M3"/>
    <mergeCell ref="A5:M5"/>
    <mergeCell ref="A7:B7"/>
  </mergeCells>
  <printOptions horizontalCentered="1"/>
  <pageMargins left="0.70866141732283472" right="0.70866141732283472" top="0.23622047244094491" bottom="0" header="0.31496062992125984" footer="0.31496062992125984"/>
  <pageSetup paperSize="9" scale="58" orientation="landscape" r:id="rId1"/>
</worksheet>
</file>

<file path=xl/worksheets/sheet48.xml><?xml version="1.0" encoding="utf-8"?>
<worksheet xmlns="http://schemas.openxmlformats.org/spreadsheetml/2006/main" xmlns:r="http://schemas.openxmlformats.org/officeDocument/2006/relationships">
  <sheetPr>
    <pageSetUpPr fitToPage="1"/>
  </sheetPr>
  <dimension ref="A1:L56"/>
  <sheetViews>
    <sheetView view="pageBreakPreview" topLeftCell="A31" zoomScale="84" zoomScaleSheetLayoutView="84" workbookViewId="0">
      <selection activeCell="H53" sqref="H53:K58"/>
    </sheetView>
  </sheetViews>
  <sheetFormatPr defaultRowHeight="12.75"/>
  <cols>
    <col min="1" max="1" width="5.85546875" customWidth="1"/>
    <col min="2" max="2" width="18.7109375" customWidth="1"/>
    <col min="4" max="4" width="11.5703125" customWidth="1"/>
    <col min="6" max="6" width="13.42578125" customWidth="1"/>
    <col min="7" max="7" width="14.85546875" customWidth="1"/>
    <col min="8" max="8" width="12.42578125" customWidth="1"/>
    <col min="9" max="9" width="15.28515625" customWidth="1"/>
    <col min="10" max="10" width="14.28515625" customWidth="1"/>
    <col min="11" max="11" width="13.85546875" customWidth="1"/>
    <col min="12" max="12" width="9.140625" hidden="1" customWidth="1"/>
  </cols>
  <sheetData>
    <row r="1" spans="1:12" ht="18">
      <c r="A1" s="722" t="s">
        <v>0</v>
      </c>
      <c r="B1" s="722"/>
      <c r="C1" s="722"/>
      <c r="D1" s="722"/>
      <c r="E1" s="722"/>
      <c r="F1" s="722"/>
      <c r="G1" s="722"/>
      <c r="H1" s="722"/>
      <c r="I1" s="722"/>
      <c r="J1" s="894" t="s">
        <v>539</v>
      </c>
      <c r="K1" s="894"/>
    </row>
    <row r="2" spans="1:12" ht="21">
      <c r="A2" s="723" t="s">
        <v>652</v>
      </c>
      <c r="B2" s="723"/>
      <c r="C2" s="723"/>
      <c r="D2" s="723"/>
      <c r="E2" s="723"/>
      <c r="F2" s="723"/>
      <c r="G2" s="723"/>
      <c r="H2" s="723"/>
      <c r="I2" s="723"/>
      <c r="J2" s="723"/>
      <c r="K2" s="723"/>
    </row>
    <row r="3" spans="1:12" ht="15">
      <c r="A3" s="185"/>
      <c r="B3" s="185"/>
      <c r="C3" s="185"/>
      <c r="D3" s="185"/>
      <c r="E3" s="185"/>
      <c r="F3" s="185"/>
      <c r="G3" s="185"/>
      <c r="H3" s="185"/>
      <c r="I3" s="185"/>
      <c r="J3" s="185"/>
      <c r="K3" s="185"/>
    </row>
    <row r="4" spans="1:12" ht="15">
      <c r="A4" s="895" t="s">
        <v>538</v>
      </c>
      <c r="B4" s="895"/>
      <c r="C4" s="895"/>
      <c r="D4" s="895"/>
      <c r="E4" s="895"/>
      <c r="F4" s="895"/>
      <c r="G4" s="895"/>
      <c r="H4" s="895"/>
      <c r="I4" s="895"/>
      <c r="J4" s="895"/>
      <c r="K4" s="895"/>
    </row>
    <row r="5" spans="1:12" ht="15">
      <c r="A5" s="186" t="s">
        <v>868</v>
      </c>
      <c r="B5" s="186"/>
      <c r="C5" s="186"/>
      <c r="D5" s="186"/>
      <c r="E5" s="186"/>
      <c r="F5" s="186"/>
      <c r="G5" s="186"/>
      <c r="H5" s="186"/>
      <c r="I5" s="185"/>
      <c r="J5" s="811" t="s">
        <v>978</v>
      </c>
      <c r="K5" s="811"/>
      <c r="L5" s="811"/>
    </row>
    <row r="6" spans="1:12" ht="27.75" customHeight="1">
      <c r="A6" s="842" t="s">
        <v>2</v>
      </c>
      <c r="B6" s="842" t="s">
        <v>3</v>
      </c>
      <c r="C6" s="822" t="s">
        <v>306</v>
      </c>
      <c r="D6" s="842" t="s">
        <v>307</v>
      </c>
      <c r="E6" s="842"/>
      <c r="F6" s="842"/>
      <c r="G6" s="842"/>
      <c r="H6" s="842"/>
      <c r="I6" s="897" t="s">
        <v>308</v>
      </c>
      <c r="J6" s="898"/>
      <c r="K6" s="899"/>
    </row>
    <row r="7" spans="1:12" ht="90" customHeight="1">
      <c r="A7" s="842"/>
      <c r="B7" s="842"/>
      <c r="C7" s="823"/>
      <c r="D7" s="218" t="s">
        <v>309</v>
      </c>
      <c r="E7" s="218" t="s">
        <v>197</v>
      </c>
      <c r="F7" s="218" t="s">
        <v>461</v>
      </c>
      <c r="G7" s="218" t="s">
        <v>310</v>
      </c>
      <c r="H7" s="218" t="s">
        <v>432</v>
      </c>
      <c r="I7" s="218" t="s">
        <v>311</v>
      </c>
      <c r="J7" s="218" t="s">
        <v>312</v>
      </c>
      <c r="K7" s="218" t="s">
        <v>313</v>
      </c>
    </row>
    <row r="8" spans="1:12" ht="15">
      <c r="A8" s="189" t="s">
        <v>268</v>
      </c>
      <c r="B8" s="189" t="s">
        <v>269</v>
      </c>
      <c r="C8" s="189" t="s">
        <v>270</v>
      </c>
      <c r="D8" s="189" t="s">
        <v>271</v>
      </c>
      <c r="E8" s="189" t="s">
        <v>272</v>
      </c>
      <c r="F8" s="189" t="s">
        <v>273</v>
      </c>
      <c r="G8" s="189" t="s">
        <v>274</v>
      </c>
      <c r="H8" s="189" t="s">
        <v>275</v>
      </c>
      <c r="I8" s="189" t="s">
        <v>295</v>
      </c>
      <c r="J8" s="189" t="s">
        <v>296</v>
      </c>
      <c r="K8" s="189" t="s">
        <v>297</v>
      </c>
    </row>
    <row r="9" spans="1:12" ht="15" customHeight="1">
      <c r="A9" s="266">
        <v>1</v>
      </c>
      <c r="B9" s="138" t="s">
        <v>792</v>
      </c>
      <c r="C9" s="465">
        <v>0</v>
      </c>
      <c r="D9" s="465">
        <v>0</v>
      </c>
      <c r="E9" s="465">
        <v>0</v>
      </c>
      <c r="F9" s="465">
        <v>0</v>
      </c>
      <c r="G9" s="465">
        <v>0</v>
      </c>
      <c r="H9" s="465">
        <f>SUM(F9:G9)</f>
        <v>0</v>
      </c>
      <c r="I9" s="465">
        <v>0</v>
      </c>
      <c r="J9" s="465">
        <v>0</v>
      </c>
      <c r="K9" s="465">
        <f>SUM(I9:J9)</f>
        <v>0</v>
      </c>
    </row>
    <row r="10" spans="1:12" ht="15" customHeight="1">
      <c r="A10" s="266">
        <v>2</v>
      </c>
      <c r="B10" s="138" t="s">
        <v>793</v>
      </c>
      <c r="C10" s="465">
        <v>2</v>
      </c>
      <c r="D10" s="465">
        <v>330</v>
      </c>
      <c r="E10" s="465">
        <v>63910</v>
      </c>
      <c r="F10" s="465">
        <v>357</v>
      </c>
      <c r="G10" s="465">
        <v>467</v>
      </c>
      <c r="H10" s="465">
        <f t="shared" ref="H10:H47" si="0">SUM(F10:G10)</f>
        <v>824</v>
      </c>
      <c r="I10" s="465">
        <v>36.520000000000003</v>
      </c>
      <c r="J10" s="465">
        <v>42.96</v>
      </c>
      <c r="K10" s="465">
        <f t="shared" ref="K10:K47" si="1">SUM(I10:J10)</f>
        <v>79.48</v>
      </c>
    </row>
    <row r="11" spans="1:12" ht="15" customHeight="1">
      <c r="A11" s="266">
        <v>3</v>
      </c>
      <c r="B11" s="138" t="s">
        <v>794</v>
      </c>
      <c r="C11" s="465">
        <v>0</v>
      </c>
      <c r="D11" s="465">
        <v>0</v>
      </c>
      <c r="E11" s="465">
        <v>0</v>
      </c>
      <c r="F11" s="465">
        <v>0</v>
      </c>
      <c r="G11" s="465">
        <v>0</v>
      </c>
      <c r="H11" s="465">
        <f t="shared" si="0"/>
        <v>0</v>
      </c>
      <c r="I11" s="465">
        <v>0</v>
      </c>
      <c r="J11" s="465">
        <v>0</v>
      </c>
      <c r="K11" s="465">
        <f t="shared" si="1"/>
        <v>0</v>
      </c>
    </row>
    <row r="12" spans="1:12" ht="15" customHeight="1">
      <c r="A12" s="266">
        <v>4</v>
      </c>
      <c r="B12" s="138" t="s">
        <v>795</v>
      </c>
      <c r="C12" s="465">
        <v>0</v>
      </c>
      <c r="D12" s="465">
        <v>0</v>
      </c>
      <c r="E12" s="465">
        <v>0</v>
      </c>
      <c r="F12" s="465">
        <v>0</v>
      </c>
      <c r="G12" s="465">
        <v>0</v>
      </c>
      <c r="H12" s="465">
        <f t="shared" si="0"/>
        <v>0</v>
      </c>
      <c r="I12" s="465">
        <v>0</v>
      </c>
      <c r="J12" s="465">
        <v>0</v>
      </c>
      <c r="K12" s="465">
        <f t="shared" si="1"/>
        <v>0</v>
      </c>
    </row>
    <row r="13" spans="1:12" ht="15" customHeight="1">
      <c r="A13" s="266">
        <v>5</v>
      </c>
      <c r="B13" s="138" t="s">
        <v>796</v>
      </c>
      <c r="C13" s="465">
        <v>2</v>
      </c>
      <c r="D13" s="465">
        <v>75</v>
      </c>
      <c r="E13" s="465">
        <v>24385</v>
      </c>
      <c r="F13" s="465">
        <v>0</v>
      </c>
      <c r="G13" s="465">
        <v>0</v>
      </c>
      <c r="H13" s="465">
        <f t="shared" si="0"/>
        <v>0</v>
      </c>
      <c r="I13" s="465">
        <v>0</v>
      </c>
      <c r="J13" s="465">
        <v>0</v>
      </c>
      <c r="K13" s="465">
        <f t="shared" si="1"/>
        <v>0</v>
      </c>
    </row>
    <row r="14" spans="1:12" ht="15" customHeight="1">
      <c r="A14" s="266">
        <v>6</v>
      </c>
      <c r="B14" s="138" t="s">
        <v>797</v>
      </c>
      <c r="C14" s="465">
        <v>2</v>
      </c>
      <c r="D14" s="465">
        <v>39</v>
      </c>
      <c r="E14" s="465">
        <v>14720</v>
      </c>
      <c r="F14" s="465">
        <v>64</v>
      </c>
      <c r="G14" s="465">
        <v>107</v>
      </c>
      <c r="H14" s="465">
        <f t="shared" si="0"/>
        <v>171</v>
      </c>
      <c r="I14" s="465">
        <v>8.4499999999999993</v>
      </c>
      <c r="J14" s="465">
        <v>10.26</v>
      </c>
      <c r="K14" s="465">
        <f t="shared" si="1"/>
        <v>18.71</v>
      </c>
    </row>
    <row r="15" spans="1:12" ht="15" customHeight="1">
      <c r="A15" s="266">
        <v>7</v>
      </c>
      <c r="B15" s="138" t="s">
        <v>798</v>
      </c>
      <c r="C15" s="465">
        <v>1</v>
      </c>
      <c r="D15" s="465">
        <v>170</v>
      </c>
      <c r="E15" s="465">
        <v>41791</v>
      </c>
      <c r="F15" s="465">
        <v>233</v>
      </c>
      <c r="G15" s="465">
        <v>233</v>
      </c>
      <c r="H15" s="465">
        <f t="shared" si="0"/>
        <v>466</v>
      </c>
      <c r="I15" s="465">
        <v>23.54</v>
      </c>
      <c r="J15" s="465">
        <v>24.98</v>
      </c>
      <c r="K15" s="465">
        <f t="shared" si="1"/>
        <v>48.519999999999996</v>
      </c>
    </row>
    <row r="16" spans="1:12" ht="15" customHeight="1">
      <c r="A16" s="266">
        <v>8</v>
      </c>
      <c r="B16" s="138" t="s">
        <v>799</v>
      </c>
      <c r="C16" s="465">
        <v>0</v>
      </c>
      <c r="D16" s="465">
        <v>0</v>
      </c>
      <c r="E16" s="465">
        <v>0</v>
      </c>
      <c r="F16" s="465">
        <v>0</v>
      </c>
      <c r="G16" s="465">
        <v>0</v>
      </c>
      <c r="H16" s="465">
        <f t="shared" si="0"/>
        <v>0</v>
      </c>
      <c r="I16" s="465">
        <v>0</v>
      </c>
      <c r="J16" s="465">
        <v>0</v>
      </c>
      <c r="K16" s="465">
        <f t="shared" si="1"/>
        <v>0</v>
      </c>
    </row>
    <row r="17" spans="1:11" ht="15" customHeight="1">
      <c r="A17" s="266">
        <v>9</v>
      </c>
      <c r="B17" s="138" t="s">
        <v>800</v>
      </c>
      <c r="C17" s="465">
        <v>0</v>
      </c>
      <c r="D17" s="465">
        <v>0</v>
      </c>
      <c r="E17" s="465">
        <v>0</v>
      </c>
      <c r="F17" s="465">
        <v>0</v>
      </c>
      <c r="G17" s="465">
        <v>0</v>
      </c>
      <c r="H17" s="465">
        <f t="shared" si="0"/>
        <v>0</v>
      </c>
      <c r="I17" s="465">
        <v>0</v>
      </c>
      <c r="J17" s="465">
        <v>0</v>
      </c>
      <c r="K17" s="465">
        <f t="shared" si="1"/>
        <v>0</v>
      </c>
    </row>
    <row r="18" spans="1:11" ht="15" customHeight="1">
      <c r="A18" s="266">
        <v>10</v>
      </c>
      <c r="B18" s="138" t="s">
        <v>801</v>
      </c>
      <c r="C18" s="465">
        <v>0</v>
      </c>
      <c r="D18" s="465">
        <v>0</v>
      </c>
      <c r="E18" s="465">
        <v>0</v>
      </c>
      <c r="F18" s="465">
        <v>0</v>
      </c>
      <c r="G18" s="465">
        <v>0</v>
      </c>
      <c r="H18" s="465">
        <f t="shared" si="0"/>
        <v>0</v>
      </c>
      <c r="I18" s="465">
        <v>0</v>
      </c>
      <c r="J18" s="465">
        <v>0</v>
      </c>
      <c r="K18" s="465">
        <f t="shared" si="1"/>
        <v>0</v>
      </c>
    </row>
    <row r="19" spans="1:11" ht="15" customHeight="1">
      <c r="A19" s="266">
        <v>11</v>
      </c>
      <c r="B19" s="138" t="s">
        <v>802</v>
      </c>
      <c r="C19" s="465">
        <v>4</v>
      </c>
      <c r="D19" s="465">
        <v>125</v>
      </c>
      <c r="E19" s="465">
        <v>42253</v>
      </c>
      <c r="F19" s="465">
        <v>208</v>
      </c>
      <c r="G19" s="465">
        <v>269</v>
      </c>
      <c r="H19" s="465">
        <f t="shared" si="0"/>
        <v>477</v>
      </c>
      <c r="I19" s="465">
        <v>18.45</v>
      </c>
      <c r="J19" s="465">
        <v>24.45</v>
      </c>
      <c r="K19" s="465">
        <f t="shared" si="1"/>
        <v>42.9</v>
      </c>
    </row>
    <row r="20" spans="1:11" ht="15" customHeight="1">
      <c r="A20" s="266">
        <v>12</v>
      </c>
      <c r="B20" s="138" t="s">
        <v>803</v>
      </c>
      <c r="C20" s="465">
        <v>0</v>
      </c>
      <c r="D20" s="465">
        <v>0</v>
      </c>
      <c r="E20" s="465">
        <v>0</v>
      </c>
      <c r="F20" s="465">
        <v>0</v>
      </c>
      <c r="G20" s="465">
        <v>0</v>
      </c>
      <c r="H20" s="465">
        <f t="shared" si="0"/>
        <v>0</v>
      </c>
      <c r="I20" s="465">
        <v>0</v>
      </c>
      <c r="J20" s="465">
        <v>0</v>
      </c>
      <c r="K20" s="465">
        <f t="shared" si="1"/>
        <v>0</v>
      </c>
    </row>
    <row r="21" spans="1:11" ht="15" customHeight="1">
      <c r="A21" s="266">
        <v>13</v>
      </c>
      <c r="B21" s="138" t="s">
        <v>804</v>
      </c>
      <c r="C21" s="465">
        <v>0</v>
      </c>
      <c r="D21" s="465">
        <v>0</v>
      </c>
      <c r="E21" s="465">
        <v>0</v>
      </c>
      <c r="F21" s="465">
        <v>0</v>
      </c>
      <c r="G21" s="465">
        <v>0</v>
      </c>
      <c r="H21" s="465">
        <f t="shared" si="0"/>
        <v>0</v>
      </c>
      <c r="I21" s="465">
        <v>0</v>
      </c>
      <c r="J21" s="465">
        <v>0</v>
      </c>
      <c r="K21" s="465">
        <f t="shared" si="1"/>
        <v>0</v>
      </c>
    </row>
    <row r="22" spans="1:11" ht="15" customHeight="1">
      <c r="A22" s="266">
        <v>14</v>
      </c>
      <c r="B22" s="138" t="s">
        <v>805</v>
      </c>
      <c r="C22" s="465">
        <v>0</v>
      </c>
      <c r="D22" s="465">
        <v>0</v>
      </c>
      <c r="E22" s="465">
        <v>0</v>
      </c>
      <c r="F22" s="465">
        <v>0</v>
      </c>
      <c r="G22" s="465">
        <v>0</v>
      </c>
      <c r="H22" s="465">
        <f t="shared" si="0"/>
        <v>0</v>
      </c>
      <c r="I22" s="465">
        <v>0</v>
      </c>
      <c r="J22" s="465">
        <v>0</v>
      </c>
      <c r="K22" s="465">
        <f t="shared" si="1"/>
        <v>0</v>
      </c>
    </row>
    <row r="23" spans="1:11" ht="15" customHeight="1">
      <c r="A23" s="266">
        <v>15</v>
      </c>
      <c r="B23" s="138" t="s">
        <v>806</v>
      </c>
      <c r="C23" s="465">
        <v>0</v>
      </c>
      <c r="D23" s="465">
        <v>0</v>
      </c>
      <c r="E23" s="465">
        <v>0</v>
      </c>
      <c r="F23" s="465">
        <v>0</v>
      </c>
      <c r="G23" s="465">
        <v>0</v>
      </c>
      <c r="H23" s="465">
        <f t="shared" si="0"/>
        <v>0</v>
      </c>
      <c r="I23" s="465">
        <v>0</v>
      </c>
      <c r="J23" s="465">
        <v>0</v>
      </c>
      <c r="K23" s="465">
        <f t="shared" si="1"/>
        <v>0</v>
      </c>
    </row>
    <row r="24" spans="1:11" ht="15" customHeight="1">
      <c r="A24" s="266">
        <v>16</v>
      </c>
      <c r="B24" s="138" t="s">
        <v>807</v>
      </c>
      <c r="C24" s="465">
        <v>0</v>
      </c>
      <c r="D24" s="465">
        <v>0</v>
      </c>
      <c r="E24" s="465">
        <v>0</v>
      </c>
      <c r="F24" s="465">
        <v>0</v>
      </c>
      <c r="G24" s="465">
        <v>0</v>
      </c>
      <c r="H24" s="465">
        <f t="shared" si="0"/>
        <v>0</v>
      </c>
      <c r="I24" s="465">
        <v>0</v>
      </c>
      <c r="J24" s="465">
        <v>0</v>
      </c>
      <c r="K24" s="465">
        <f t="shared" si="1"/>
        <v>0</v>
      </c>
    </row>
    <row r="25" spans="1:11" ht="15" customHeight="1">
      <c r="A25" s="266">
        <v>17</v>
      </c>
      <c r="B25" s="138" t="s">
        <v>808</v>
      </c>
      <c r="C25" s="465">
        <v>1</v>
      </c>
      <c r="D25" s="465">
        <v>18</v>
      </c>
      <c r="E25" s="465">
        <v>8306</v>
      </c>
      <c r="F25" s="465">
        <v>31</v>
      </c>
      <c r="G25" s="465">
        <v>31</v>
      </c>
      <c r="H25" s="465">
        <f t="shared" si="0"/>
        <v>62</v>
      </c>
      <c r="I25" s="465">
        <v>3.49</v>
      </c>
      <c r="J25" s="465">
        <v>3.98</v>
      </c>
      <c r="K25" s="465">
        <f t="shared" si="1"/>
        <v>7.4700000000000006</v>
      </c>
    </row>
    <row r="26" spans="1:11" ht="15" customHeight="1">
      <c r="A26" s="266">
        <v>18</v>
      </c>
      <c r="B26" s="138" t="s">
        <v>809</v>
      </c>
      <c r="C26" s="465">
        <v>8</v>
      </c>
      <c r="D26" s="465">
        <v>1410</v>
      </c>
      <c r="E26" s="465">
        <v>425198</v>
      </c>
      <c r="F26" s="465">
        <v>2250</v>
      </c>
      <c r="G26" s="465">
        <v>2767</v>
      </c>
      <c r="H26" s="465">
        <f t="shared" si="0"/>
        <v>5017</v>
      </c>
      <c r="I26" s="465">
        <v>191.65</v>
      </c>
      <c r="J26" s="465">
        <v>230.95</v>
      </c>
      <c r="K26" s="465">
        <f t="shared" si="1"/>
        <v>422.6</v>
      </c>
    </row>
    <row r="27" spans="1:11" ht="15" customHeight="1">
      <c r="A27" s="266">
        <v>19</v>
      </c>
      <c r="B27" s="138" t="s">
        <v>810</v>
      </c>
      <c r="C27" s="465">
        <v>0</v>
      </c>
      <c r="D27" s="465">
        <v>0</v>
      </c>
      <c r="E27" s="465">
        <v>0</v>
      </c>
      <c r="F27" s="465">
        <v>0</v>
      </c>
      <c r="G27" s="465">
        <v>0</v>
      </c>
      <c r="H27" s="465">
        <f t="shared" si="0"/>
        <v>0</v>
      </c>
      <c r="I27" s="465">
        <v>0</v>
      </c>
      <c r="J27" s="465">
        <v>0</v>
      </c>
      <c r="K27" s="465">
        <f t="shared" si="1"/>
        <v>0</v>
      </c>
    </row>
    <row r="28" spans="1:11" ht="15" customHeight="1">
      <c r="A28" s="266">
        <v>20</v>
      </c>
      <c r="B28" s="138" t="s">
        <v>811</v>
      </c>
      <c r="C28" s="465">
        <v>0</v>
      </c>
      <c r="D28" s="465">
        <v>0</v>
      </c>
      <c r="E28" s="465">
        <v>0</v>
      </c>
      <c r="F28" s="465">
        <v>0</v>
      </c>
      <c r="G28" s="465">
        <v>0</v>
      </c>
      <c r="H28" s="465">
        <f t="shared" si="0"/>
        <v>0</v>
      </c>
      <c r="I28" s="465">
        <v>0</v>
      </c>
      <c r="J28" s="465">
        <v>0</v>
      </c>
      <c r="K28" s="465">
        <f t="shared" si="1"/>
        <v>0</v>
      </c>
    </row>
    <row r="29" spans="1:11" ht="15" customHeight="1">
      <c r="A29" s="266">
        <v>21</v>
      </c>
      <c r="B29" s="138" t="s">
        <v>812</v>
      </c>
      <c r="C29" s="465">
        <v>0</v>
      </c>
      <c r="D29" s="465">
        <v>0</v>
      </c>
      <c r="E29" s="465">
        <v>0</v>
      </c>
      <c r="F29" s="465">
        <v>0</v>
      </c>
      <c r="G29" s="465">
        <v>0</v>
      </c>
      <c r="H29" s="465">
        <f t="shared" si="0"/>
        <v>0</v>
      </c>
      <c r="I29" s="465">
        <v>0</v>
      </c>
      <c r="J29" s="465">
        <v>0</v>
      </c>
      <c r="K29" s="465">
        <f t="shared" si="1"/>
        <v>0</v>
      </c>
    </row>
    <row r="30" spans="1:11" ht="15" customHeight="1">
      <c r="A30" s="266">
        <v>22</v>
      </c>
      <c r="B30" s="138" t="s">
        <v>813</v>
      </c>
      <c r="C30" s="465">
        <v>0</v>
      </c>
      <c r="D30" s="465">
        <v>0</v>
      </c>
      <c r="E30" s="465">
        <v>0</v>
      </c>
      <c r="F30" s="465">
        <v>0</v>
      </c>
      <c r="G30" s="465">
        <v>0</v>
      </c>
      <c r="H30" s="465">
        <f t="shared" si="0"/>
        <v>0</v>
      </c>
      <c r="I30" s="465">
        <v>0</v>
      </c>
      <c r="J30" s="465">
        <v>0</v>
      </c>
      <c r="K30" s="465">
        <f t="shared" si="1"/>
        <v>0</v>
      </c>
    </row>
    <row r="31" spans="1:11" ht="15" customHeight="1">
      <c r="A31" s="266">
        <v>23</v>
      </c>
      <c r="B31" s="138" t="s">
        <v>814</v>
      </c>
      <c r="C31" s="465">
        <v>0</v>
      </c>
      <c r="D31" s="465">
        <v>0</v>
      </c>
      <c r="E31" s="465">
        <v>0</v>
      </c>
      <c r="F31" s="465">
        <v>0</v>
      </c>
      <c r="G31" s="465">
        <v>0</v>
      </c>
      <c r="H31" s="465">
        <f t="shared" si="0"/>
        <v>0</v>
      </c>
      <c r="I31" s="465">
        <v>0</v>
      </c>
      <c r="J31" s="465">
        <v>0</v>
      </c>
      <c r="K31" s="465">
        <f t="shared" si="1"/>
        <v>0</v>
      </c>
    </row>
    <row r="32" spans="1:11" ht="15" customHeight="1">
      <c r="A32" s="266">
        <v>24</v>
      </c>
      <c r="B32" s="138" t="s">
        <v>815</v>
      </c>
      <c r="C32" s="465">
        <v>0</v>
      </c>
      <c r="D32" s="465">
        <v>0</v>
      </c>
      <c r="E32" s="465">
        <v>0</v>
      </c>
      <c r="F32" s="465">
        <v>0</v>
      </c>
      <c r="G32" s="465">
        <v>0</v>
      </c>
      <c r="H32" s="465">
        <f t="shared" si="0"/>
        <v>0</v>
      </c>
      <c r="I32" s="465">
        <v>0</v>
      </c>
      <c r="J32" s="465">
        <v>0</v>
      </c>
      <c r="K32" s="465">
        <f t="shared" si="1"/>
        <v>0</v>
      </c>
    </row>
    <row r="33" spans="1:11" ht="15" customHeight="1">
      <c r="A33" s="266">
        <v>25</v>
      </c>
      <c r="B33" s="138" t="s">
        <v>816</v>
      </c>
      <c r="C33" s="465">
        <v>0</v>
      </c>
      <c r="D33" s="465">
        <v>0</v>
      </c>
      <c r="E33" s="465">
        <v>0</v>
      </c>
      <c r="F33" s="465">
        <v>0</v>
      </c>
      <c r="G33" s="465">
        <v>0</v>
      </c>
      <c r="H33" s="465">
        <f t="shared" si="0"/>
        <v>0</v>
      </c>
      <c r="I33" s="465">
        <v>0</v>
      </c>
      <c r="J33" s="465">
        <v>0</v>
      </c>
      <c r="K33" s="465">
        <f t="shared" si="1"/>
        <v>0</v>
      </c>
    </row>
    <row r="34" spans="1:11" ht="15" customHeight="1">
      <c r="A34" s="266">
        <v>26</v>
      </c>
      <c r="B34" s="138" t="s">
        <v>817</v>
      </c>
      <c r="C34" s="465">
        <v>0</v>
      </c>
      <c r="D34" s="465">
        <v>0</v>
      </c>
      <c r="E34" s="465">
        <v>0</v>
      </c>
      <c r="F34" s="465">
        <v>0</v>
      </c>
      <c r="G34" s="465">
        <v>0</v>
      </c>
      <c r="H34" s="465">
        <f t="shared" si="0"/>
        <v>0</v>
      </c>
      <c r="I34" s="465">
        <v>0</v>
      </c>
      <c r="J34" s="465">
        <v>0</v>
      </c>
      <c r="K34" s="465">
        <f t="shared" si="1"/>
        <v>0</v>
      </c>
    </row>
    <row r="35" spans="1:11" ht="15" customHeight="1">
      <c r="A35" s="266">
        <v>27</v>
      </c>
      <c r="B35" s="138" t="s">
        <v>818</v>
      </c>
      <c r="C35" s="465">
        <v>1</v>
      </c>
      <c r="D35" s="465">
        <v>77</v>
      </c>
      <c r="E35" s="465">
        <v>31661</v>
      </c>
      <c r="F35" s="465">
        <v>78</v>
      </c>
      <c r="G35" s="465">
        <v>230</v>
      </c>
      <c r="H35" s="465">
        <f t="shared" si="0"/>
        <v>308</v>
      </c>
      <c r="I35" s="465">
        <v>8.25</v>
      </c>
      <c r="J35" s="465">
        <v>11.56</v>
      </c>
      <c r="K35" s="465">
        <f t="shared" si="1"/>
        <v>19.810000000000002</v>
      </c>
    </row>
    <row r="36" spans="1:11" ht="15" customHeight="1">
      <c r="A36" s="266">
        <v>28</v>
      </c>
      <c r="B36" s="138" t="s">
        <v>819</v>
      </c>
      <c r="C36" s="465">
        <v>3</v>
      </c>
      <c r="D36" s="465">
        <v>203</v>
      </c>
      <c r="E36" s="465">
        <v>57116</v>
      </c>
      <c r="F36" s="465">
        <v>320</v>
      </c>
      <c r="G36" s="465">
        <v>393</v>
      </c>
      <c r="H36" s="465">
        <f t="shared" si="0"/>
        <v>713</v>
      </c>
      <c r="I36" s="465">
        <v>29.65</v>
      </c>
      <c r="J36" s="465">
        <v>32.979999999999997</v>
      </c>
      <c r="K36" s="465">
        <f t="shared" si="1"/>
        <v>62.629999999999995</v>
      </c>
    </row>
    <row r="37" spans="1:11" ht="15" customHeight="1">
      <c r="A37" s="266">
        <v>29</v>
      </c>
      <c r="B37" s="138" t="s">
        <v>820</v>
      </c>
      <c r="C37" s="465">
        <v>2</v>
      </c>
      <c r="D37" s="465">
        <v>60</v>
      </c>
      <c r="E37" s="465">
        <v>15136</v>
      </c>
      <c r="F37" s="465">
        <v>139</v>
      </c>
      <c r="G37" s="465">
        <v>139</v>
      </c>
      <c r="H37" s="465">
        <f t="shared" si="0"/>
        <v>278</v>
      </c>
      <c r="I37" s="465">
        <v>13.97</v>
      </c>
      <c r="J37" s="465">
        <v>15.85</v>
      </c>
      <c r="K37" s="465">
        <f t="shared" si="1"/>
        <v>29.82</v>
      </c>
    </row>
    <row r="38" spans="1:11" ht="15" customHeight="1">
      <c r="A38" s="266">
        <v>30</v>
      </c>
      <c r="B38" s="138" t="s">
        <v>821</v>
      </c>
      <c r="C38" s="465">
        <v>0</v>
      </c>
      <c r="D38" s="465">
        <v>0</v>
      </c>
      <c r="E38" s="465">
        <v>0</v>
      </c>
      <c r="F38" s="465">
        <v>0</v>
      </c>
      <c r="G38" s="465">
        <v>0</v>
      </c>
      <c r="H38" s="465">
        <f t="shared" si="0"/>
        <v>0</v>
      </c>
      <c r="I38" s="465">
        <v>0</v>
      </c>
      <c r="J38" s="465">
        <v>0</v>
      </c>
      <c r="K38" s="465">
        <f t="shared" si="1"/>
        <v>0</v>
      </c>
    </row>
    <row r="39" spans="1:11" ht="15" customHeight="1">
      <c r="A39" s="266">
        <v>31</v>
      </c>
      <c r="B39" s="330" t="s">
        <v>822</v>
      </c>
      <c r="C39" s="465">
        <v>0</v>
      </c>
      <c r="D39" s="465">
        <v>0</v>
      </c>
      <c r="E39" s="465">
        <v>0</v>
      </c>
      <c r="F39" s="465">
        <v>0</v>
      </c>
      <c r="G39" s="465">
        <v>0</v>
      </c>
      <c r="H39" s="465">
        <f t="shared" si="0"/>
        <v>0</v>
      </c>
      <c r="I39" s="465">
        <v>0</v>
      </c>
      <c r="J39" s="465">
        <v>0</v>
      </c>
      <c r="K39" s="465">
        <f t="shared" si="1"/>
        <v>0</v>
      </c>
    </row>
    <row r="40" spans="1:11" ht="15" customHeight="1">
      <c r="A40" s="266">
        <v>32</v>
      </c>
      <c r="B40" s="330" t="s">
        <v>823</v>
      </c>
      <c r="C40" s="465">
        <v>0</v>
      </c>
      <c r="D40" s="465">
        <v>0</v>
      </c>
      <c r="E40" s="465">
        <v>0</v>
      </c>
      <c r="F40" s="465">
        <v>0</v>
      </c>
      <c r="G40" s="465">
        <v>0</v>
      </c>
      <c r="H40" s="465">
        <f t="shared" si="0"/>
        <v>0</v>
      </c>
      <c r="I40" s="465">
        <v>0</v>
      </c>
      <c r="J40" s="465">
        <v>0</v>
      </c>
      <c r="K40" s="465">
        <f t="shared" si="1"/>
        <v>0</v>
      </c>
    </row>
    <row r="41" spans="1:11" ht="15" customHeight="1">
      <c r="A41" s="266">
        <v>33</v>
      </c>
      <c r="B41" s="330" t="s">
        <v>824</v>
      </c>
      <c r="C41" s="336">
        <v>2</v>
      </c>
      <c r="D41" s="336">
        <v>116</v>
      </c>
      <c r="E41" s="336">
        <v>44662</v>
      </c>
      <c r="F41" s="336">
        <v>300</v>
      </c>
      <c r="G41" s="336">
        <v>150</v>
      </c>
      <c r="H41" s="465">
        <f t="shared" si="0"/>
        <v>450</v>
      </c>
      <c r="I41" s="336">
        <v>24.57</v>
      </c>
      <c r="J41" s="336">
        <v>29.65</v>
      </c>
      <c r="K41" s="465">
        <f t="shared" si="1"/>
        <v>54.22</v>
      </c>
    </row>
    <row r="42" spans="1:11" ht="15" customHeight="1">
      <c r="A42" s="266">
        <v>34</v>
      </c>
      <c r="B42" s="330" t="s">
        <v>825</v>
      </c>
      <c r="C42" s="336">
        <v>0</v>
      </c>
      <c r="D42" s="336">
        <v>0</v>
      </c>
      <c r="E42" s="336">
        <v>0</v>
      </c>
      <c r="F42" s="336">
        <v>0</v>
      </c>
      <c r="G42" s="336">
        <v>0</v>
      </c>
      <c r="H42" s="465">
        <f t="shared" si="0"/>
        <v>0</v>
      </c>
      <c r="I42" s="336">
        <v>26.47</v>
      </c>
      <c r="J42" s="336">
        <v>0</v>
      </c>
      <c r="K42" s="465">
        <f t="shared" si="1"/>
        <v>26.47</v>
      </c>
    </row>
    <row r="43" spans="1:11" ht="15" customHeight="1">
      <c r="A43" s="266">
        <v>35</v>
      </c>
      <c r="B43" s="330" t="s">
        <v>826</v>
      </c>
      <c r="C43" s="336">
        <v>1</v>
      </c>
      <c r="D43" s="336">
        <v>125</v>
      </c>
      <c r="E43" s="336">
        <v>53347</v>
      </c>
      <c r="F43" s="336">
        <v>126</v>
      </c>
      <c r="G43" s="336">
        <v>296</v>
      </c>
      <c r="H43" s="465">
        <f t="shared" si="0"/>
        <v>422</v>
      </c>
      <c r="I43" s="336">
        <v>13.98</v>
      </c>
      <c r="J43" s="336">
        <v>27.26</v>
      </c>
      <c r="K43" s="465">
        <f t="shared" si="1"/>
        <v>41.24</v>
      </c>
    </row>
    <row r="44" spans="1:11" ht="15" customHeight="1">
      <c r="A44" s="266">
        <v>36</v>
      </c>
      <c r="B44" s="330" t="s">
        <v>827</v>
      </c>
      <c r="C44" s="336">
        <v>0</v>
      </c>
      <c r="D44" s="336">
        <v>0</v>
      </c>
      <c r="E44" s="336">
        <v>0</v>
      </c>
      <c r="F44" s="336">
        <v>0</v>
      </c>
      <c r="G44" s="336">
        <v>0</v>
      </c>
      <c r="H44" s="465">
        <f t="shared" si="0"/>
        <v>0</v>
      </c>
      <c r="I44" s="336">
        <v>0</v>
      </c>
      <c r="J44" s="336">
        <v>0</v>
      </c>
      <c r="K44" s="465">
        <f t="shared" si="1"/>
        <v>0</v>
      </c>
    </row>
    <row r="45" spans="1:11" ht="15" customHeight="1">
      <c r="A45" s="266">
        <v>37</v>
      </c>
      <c r="B45" s="330" t="s">
        <v>828</v>
      </c>
      <c r="C45" s="336">
        <v>0</v>
      </c>
      <c r="D45" s="336">
        <v>0</v>
      </c>
      <c r="E45" s="336">
        <v>0</v>
      </c>
      <c r="F45" s="336">
        <v>0</v>
      </c>
      <c r="G45" s="336">
        <v>0</v>
      </c>
      <c r="H45" s="465">
        <f t="shared" si="0"/>
        <v>0</v>
      </c>
      <c r="I45" s="336">
        <v>0</v>
      </c>
      <c r="J45" s="336">
        <v>0</v>
      </c>
      <c r="K45" s="465">
        <f t="shared" si="1"/>
        <v>0</v>
      </c>
    </row>
    <row r="46" spans="1:11" ht="15" customHeight="1">
      <c r="A46" s="202">
        <v>38</v>
      </c>
      <c r="B46" s="330" t="s">
        <v>829</v>
      </c>
      <c r="C46" s="336">
        <v>0</v>
      </c>
      <c r="D46" s="336">
        <v>0</v>
      </c>
      <c r="E46" s="336">
        <v>0</v>
      </c>
      <c r="F46" s="336">
        <v>0</v>
      </c>
      <c r="G46" s="336">
        <v>0</v>
      </c>
      <c r="H46" s="465">
        <f t="shared" si="0"/>
        <v>0</v>
      </c>
      <c r="I46" s="336">
        <v>0</v>
      </c>
      <c r="J46" s="336">
        <v>0</v>
      </c>
      <c r="K46" s="465">
        <f t="shared" si="1"/>
        <v>0</v>
      </c>
    </row>
    <row r="47" spans="1:11">
      <c r="A47" s="896" t="s">
        <v>14</v>
      </c>
      <c r="B47" s="896"/>
      <c r="C47" s="338">
        <f>SUM(C9:C46)</f>
        <v>29</v>
      </c>
      <c r="D47" s="338">
        <f>SUM(D9:D46)</f>
        <v>2748</v>
      </c>
      <c r="E47" s="338">
        <f>SUM(E9:E46)</f>
        <v>822485</v>
      </c>
      <c r="F47" s="338">
        <f>SUM(F9:F46)</f>
        <v>4106</v>
      </c>
      <c r="G47" s="338">
        <f>SUM(G9:G46)</f>
        <v>5082</v>
      </c>
      <c r="H47" s="497">
        <f t="shared" si="0"/>
        <v>9188</v>
      </c>
      <c r="I47" s="338">
        <f>SUM(I9:I46)</f>
        <v>398.99</v>
      </c>
      <c r="J47" s="338">
        <f>SUM(J9:J46)</f>
        <v>454.88</v>
      </c>
      <c r="K47" s="497">
        <f t="shared" si="1"/>
        <v>853.87</v>
      </c>
    </row>
    <row r="49" spans="1:10">
      <c r="A49" s="13" t="s">
        <v>462</v>
      </c>
    </row>
    <row r="53" spans="1:10" ht="12.75" customHeight="1">
      <c r="H53" s="641" t="s">
        <v>1027</v>
      </c>
      <c r="I53" s="641"/>
      <c r="J53" s="641"/>
    </row>
    <row r="54" spans="1:10" ht="12.75" customHeight="1">
      <c r="H54" s="641"/>
      <c r="I54" s="641"/>
      <c r="J54" s="641"/>
    </row>
    <row r="55" spans="1:10" ht="12.75" customHeight="1">
      <c r="H55" s="641"/>
      <c r="I55" s="641"/>
      <c r="J55" s="641"/>
    </row>
    <row r="56" spans="1:10" ht="12.75" customHeight="1">
      <c r="H56" s="641"/>
      <c r="I56" s="641"/>
      <c r="J56" s="641"/>
    </row>
  </sheetData>
  <mergeCells count="12">
    <mergeCell ref="A47:B47"/>
    <mergeCell ref="H53:J56"/>
    <mergeCell ref="A6:A7"/>
    <mergeCell ref="B6:B7"/>
    <mergeCell ref="C6:C7"/>
    <mergeCell ref="D6:H6"/>
    <mergeCell ref="I6:K6"/>
    <mergeCell ref="A1:I1"/>
    <mergeCell ref="J1:K1"/>
    <mergeCell ref="A2:K2"/>
    <mergeCell ref="A4:K4"/>
    <mergeCell ref="J5:L5"/>
  </mergeCells>
  <printOptions horizontalCentered="1"/>
  <pageMargins left="0.70866141732283472" right="0.70866141732283472" top="0.23622047244094491" bottom="0" header="0.31496062992125984" footer="0.15"/>
  <pageSetup paperSize="9" scale="63" orientation="landscape" r:id="rId1"/>
</worksheet>
</file>

<file path=xl/worksheets/sheet49.xml><?xml version="1.0" encoding="utf-8"?>
<worksheet xmlns="http://schemas.openxmlformats.org/spreadsheetml/2006/main" xmlns:r="http://schemas.openxmlformats.org/officeDocument/2006/relationships">
  <sheetPr>
    <pageSetUpPr fitToPage="1"/>
  </sheetPr>
  <dimension ref="A1:Y55"/>
  <sheetViews>
    <sheetView topLeftCell="A37" zoomScaleSheetLayoutView="80" workbookViewId="0">
      <selection activeCell="I55" sqref="I55:K58"/>
    </sheetView>
  </sheetViews>
  <sheetFormatPr defaultRowHeight="12.75"/>
  <cols>
    <col min="1" max="1" width="7.85546875" customWidth="1"/>
    <col min="2" max="2" width="17.5703125" customWidth="1"/>
    <col min="3" max="3" width="10.5703125" customWidth="1"/>
    <col min="4" max="4" width="23.42578125" customWidth="1"/>
    <col min="5" max="5" width="10.5703125" customWidth="1"/>
    <col min="6" max="6" width="10.42578125" customWidth="1"/>
    <col min="7" max="7" width="12.28515625" customWidth="1"/>
    <col min="8" max="8" width="11.5703125" customWidth="1"/>
    <col min="9" max="12" width="10.42578125" customWidth="1"/>
    <col min="13" max="13" width="11" customWidth="1"/>
    <col min="14" max="14" width="10" customWidth="1"/>
    <col min="15" max="15" width="11.85546875" customWidth="1"/>
  </cols>
  <sheetData>
    <row r="1" spans="1:15" ht="18">
      <c r="A1" s="722" t="s">
        <v>0</v>
      </c>
      <c r="B1" s="722"/>
      <c r="C1" s="722"/>
      <c r="D1" s="722"/>
      <c r="E1" s="722"/>
      <c r="F1" s="722"/>
      <c r="G1" s="722"/>
      <c r="H1" s="722"/>
      <c r="I1" s="722"/>
      <c r="J1" s="722"/>
      <c r="K1" s="722"/>
      <c r="L1" s="722"/>
      <c r="M1" s="722"/>
      <c r="N1" s="722"/>
      <c r="O1" s="223" t="s">
        <v>541</v>
      </c>
    </row>
    <row r="2" spans="1:15" ht="21">
      <c r="A2" s="723" t="s">
        <v>652</v>
      </c>
      <c r="B2" s="723"/>
      <c r="C2" s="723"/>
      <c r="D2" s="723"/>
      <c r="E2" s="723"/>
      <c r="F2" s="723"/>
      <c r="G2" s="723"/>
      <c r="H2" s="723"/>
      <c r="I2" s="723"/>
      <c r="J2" s="723"/>
      <c r="K2" s="723"/>
      <c r="L2" s="723"/>
      <c r="M2" s="723"/>
      <c r="N2" s="723"/>
      <c r="O2" s="723"/>
    </row>
    <row r="3" spans="1:15" ht="15">
      <c r="A3" s="185"/>
      <c r="B3" s="185"/>
      <c r="C3" s="185"/>
      <c r="D3" s="185"/>
      <c r="E3" s="185"/>
      <c r="F3" s="185"/>
      <c r="G3" s="185"/>
      <c r="H3" s="185"/>
      <c r="I3" s="185"/>
      <c r="J3" s="185"/>
      <c r="K3" s="185"/>
    </row>
    <row r="4" spans="1:15" ht="18">
      <c r="A4" s="722" t="s">
        <v>540</v>
      </c>
      <c r="B4" s="722"/>
      <c r="C4" s="722"/>
      <c r="D4" s="722"/>
      <c r="E4" s="722"/>
      <c r="F4" s="722"/>
      <c r="G4" s="722"/>
      <c r="H4" s="722"/>
      <c r="I4" s="722"/>
      <c r="J4" s="722"/>
      <c r="K4" s="722"/>
      <c r="L4" s="722"/>
      <c r="M4" s="722"/>
      <c r="N4" s="722"/>
      <c r="O4" s="722"/>
    </row>
    <row r="5" spans="1:15" ht="15">
      <c r="A5" s="186" t="s">
        <v>872</v>
      </c>
      <c r="B5" s="186"/>
      <c r="C5" s="186"/>
      <c r="D5" s="186"/>
      <c r="E5" s="186"/>
      <c r="F5" s="186"/>
      <c r="G5" s="186"/>
      <c r="H5" s="186"/>
      <c r="I5" s="186"/>
      <c r="J5" s="186"/>
      <c r="K5" s="185"/>
      <c r="M5" s="811" t="s">
        <v>978</v>
      </c>
      <c r="N5" s="811"/>
      <c r="O5" s="811"/>
    </row>
    <row r="6" spans="1:15" ht="44.25" customHeight="1">
      <c r="A6" s="821" t="s">
        <v>2</v>
      </c>
      <c r="B6" s="821" t="s">
        <v>3</v>
      </c>
      <c r="C6" s="842" t="s">
        <v>314</v>
      </c>
      <c r="D6" s="822" t="s">
        <v>315</v>
      </c>
      <c r="E6" s="857" t="s">
        <v>316</v>
      </c>
      <c r="F6" s="857" t="s">
        <v>317</v>
      </c>
      <c r="G6" s="857" t="s">
        <v>318</v>
      </c>
      <c r="H6" s="842" t="s">
        <v>319</v>
      </c>
      <c r="I6" s="842"/>
      <c r="J6" s="842" t="s">
        <v>320</v>
      </c>
      <c r="K6" s="842"/>
      <c r="L6" s="842" t="s">
        <v>321</v>
      </c>
      <c r="M6" s="842"/>
      <c r="N6" s="842" t="s">
        <v>322</v>
      </c>
      <c r="O6" s="842"/>
    </row>
    <row r="7" spans="1:15" ht="54" customHeight="1">
      <c r="A7" s="821"/>
      <c r="B7" s="821"/>
      <c r="C7" s="842"/>
      <c r="D7" s="823"/>
      <c r="E7" s="858"/>
      <c r="F7" s="858"/>
      <c r="G7" s="858"/>
      <c r="H7" s="218" t="s">
        <v>323</v>
      </c>
      <c r="I7" s="218" t="s">
        <v>324</v>
      </c>
      <c r="J7" s="218" t="s">
        <v>323</v>
      </c>
      <c r="K7" s="218" t="s">
        <v>324</v>
      </c>
      <c r="L7" s="218" t="s">
        <v>323</v>
      </c>
      <c r="M7" s="218" t="s">
        <v>324</v>
      </c>
      <c r="N7" s="218" t="s">
        <v>323</v>
      </c>
      <c r="O7" s="218" t="s">
        <v>324</v>
      </c>
    </row>
    <row r="8" spans="1:15" ht="15">
      <c r="A8" s="189" t="s">
        <v>268</v>
      </c>
      <c r="B8" s="189" t="s">
        <v>269</v>
      </c>
      <c r="C8" s="189" t="s">
        <v>270</v>
      </c>
      <c r="D8" s="189" t="s">
        <v>271</v>
      </c>
      <c r="E8" s="189" t="s">
        <v>272</v>
      </c>
      <c r="F8" s="189" t="s">
        <v>273</v>
      </c>
      <c r="G8" s="189" t="s">
        <v>274</v>
      </c>
      <c r="H8" s="189" t="s">
        <v>275</v>
      </c>
      <c r="I8" s="189" t="s">
        <v>295</v>
      </c>
      <c r="J8" s="189" t="s">
        <v>296</v>
      </c>
      <c r="K8" s="189" t="s">
        <v>297</v>
      </c>
      <c r="L8" s="189" t="s">
        <v>325</v>
      </c>
      <c r="M8" s="189" t="s">
        <v>326</v>
      </c>
      <c r="N8" s="189" t="s">
        <v>327</v>
      </c>
      <c r="O8" s="189" t="s">
        <v>328</v>
      </c>
    </row>
    <row r="9" spans="1:15" ht="15" customHeight="1">
      <c r="A9" s="506">
        <v>1</v>
      </c>
      <c r="B9" s="138" t="s">
        <v>792</v>
      </c>
      <c r="C9" s="450"/>
      <c r="D9" s="450"/>
      <c r="E9" s="450">
        <v>0</v>
      </c>
      <c r="F9" s="450"/>
      <c r="G9" s="450"/>
      <c r="H9" s="450"/>
      <c r="I9" s="450"/>
      <c r="J9" s="450"/>
      <c r="K9" s="450"/>
      <c r="L9" s="18"/>
      <c r="M9" s="18"/>
      <c r="N9" s="18"/>
      <c r="O9" s="18"/>
    </row>
    <row r="10" spans="1:15" ht="15" customHeight="1">
      <c r="A10" s="506">
        <v>2</v>
      </c>
      <c r="B10" s="138" t="s">
        <v>793</v>
      </c>
      <c r="C10" s="465">
        <v>1</v>
      </c>
      <c r="D10" s="450" t="s">
        <v>883</v>
      </c>
      <c r="E10" s="465">
        <v>330</v>
      </c>
      <c r="F10" s="465">
        <v>63910</v>
      </c>
      <c r="G10" s="465" t="s">
        <v>889</v>
      </c>
      <c r="H10" s="510">
        <v>1194.432</v>
      </c>
      <c r="I10" s="510">
        <v>990.43200000000002</v>
      </c>
      <c r="J10" s="510">
        <v>431.23200000000003</v>
      </c>
      <c r="K10" s="510">
        <v>300.64800000000002</v>
      </c>
      <c r="L10" s="371">
        <v>95.231999999999999</v>
      </c>
      <c r="M10" s="371">
        <v>75.180000000000007</v>
      </c>
      <c r="N10" s="371">
        <v>6.3119999999999994</v>
      </c>
      <c r="O10" s="371">
        <v>4.74</v>
      </c>
    </row>
    <row r="11" spans="1:15" ht="15" customHeight="1">
      <c r="A11" s="506">
        <v>3</v>
      </c>
      <c r="B11" s="138" t="s">
        <v>794</v>
      </c>
      <c r="C11" s="465"/>
      <c r="D11" s="450"/>
      <c r="E11" s="465"/>
      <c r="F11" s="465"/>
      <c r="G11" s="465"/>
      <c r="H11" s="510"/>
      <c r="I11" s="510"/>
      <c r="J11" s="510"/>
      <c r="K11" s="510"/>
      <c r="L11" s="371"/>
      <c r="M11" s="371"/>
      <c r="N11" s="371"/>
      <c r="O11" s="371"/>
    </row>
    <row r="12" spans="1:15" ht="15" customHeight="1">
      <c r="A12" s="506">
        <v>4</v>
      </c>
      <c r="B12" s="138" t="s">
        <v>795</v>
      </c>
      <c r="C12" s="465"/>
      <c r="D12" s="450"/>
      <c r="E12" s="465"/>
      <c r="F12" s="465"/>
      <c r="G12" s="465"/>
      <c r="H12" s="510"/>
      <c r="I12" s="510"/>
      <c r="J12" s="510"/>
      <c r="K12" s="510"/>
      <c r="L12" s="371"/>
      <c r="M12" s="371"/>
      <c r="N12" s="371"/>
      <c r="O12" s="371"/>
    </row>
    <row r="13" spans="1:15" ht="15" customHeight="1">
      <c r="A13" s="506">
        <v>5</v>
      </c>
      <c r="B13" s="138" t="s">
        <v>796</v>
      </c>
      <c r="C13" s="465"/>
      <c r="D13" s="450"/>
      <c r="E13" s="465"/>
      <c r="F13" s="465"/>
      <c r="G13" s="465"/>
      <c r="H13" s="510"/>
      <c r="I13" s="510"/>
      <c r="J13" s="510"/>
      <c r="K13" s="510"/>
      <c r="L13" s="371"/>
      <c r="M13" s="371"/>
      <c r="N13" s="371"/>
      <c r="O13" s="371"/>
    </row>
    <row r="14" spans="1:15" ht="15" customHeight="1">
      <c r="A14" s="506">
        <v>6</v>
      </c>
      <c r="B14" s="138" t="s">
        <v>797</v>
      </c>
      <c r="C14" s="465"/>
      <c r="D14" s="450"/>
      <c r="E14" s="465"/>
      <c r="F14" s="465"/>
      <c r="G14" s="465"/>
      <c r="H14" s="510"/>
      <c r="I14" s="510"/>
      <c r="J14" s="510"/>
      <c r="K14" s="510"/>
      <c r="L14" s="371"/>
      <c r="M14" s="371"/>
      <c r="N14" s="371"/>
      <c r="O14" s="371"/>
    </row>
    <row r="15" spans="1:15" ht="15" customHeight="1">
      <c r="A15" s="506">
        <v>7</v>
      </c>
      <c r="B15" s="138" t="s">
        <v>798</v>
      </c>
      <c r="C15" s="465">
        <v>1</v>
      </c>
      <c r="D15" s="450" t="s">
        <v>883</v>
      </c>
      <c r="E15" s="465">
        <v>170</v>
      </c>
      <c r="F15" s="465">
        <v>41791</v>
      </c>
      <c r="G15" s="465" t="s">
        <v>890</v>
      </c>
      <c r="H15" s="510">
        <v>637.51199999999994</v>
      </c>
      <c r="I15" s="510">
        <v>624.82800000000009</v>
      </c>
      <c r="J15" s="510">
        <v>478.24800000000005</v>
      </c>
      <c r="K15" s="510">
        <v>358.14</v>
      </c>
      <c r="L15" s="371">
        <v>22.14</v>
      </c>
      <c r="M15" s="371">
        <v>19.14</v>
      </c>
      <c r="N15" s="371">
        <v>2.2679999999999998</v>
      </c>
      <c r="O15" s="371">
        <v>1.464</v>
      </c>
    </row>
    <row r="16" spans="1:15" ht="15" customHeight="1">
      <c r="A16" s="506">
        <v>8</v>
      </c>
      <c r="B16" s="138" t="s">
        <v>799</v>
      </c>
      <c r="C16" s="465"/>
      <c r="D16" s="450"/>
      <c r="E16" s="465"/>
      <c r="F16" s="465"/>
      <c r="G16" s="465"/>
      <c r="H16" s="510"/>
      <c r="I16" s="510"/>
      <c r="J16" s="510"/>
      <c r="K16" s="510"/>
      <c r="L16" s="371"/>
      <c r="M16" s="371"/>
      <c r="N16" s="371"/>
      <c r="O16" s="371"/>
    </row>
    <row r="17" spans="1:25" ht="15" customHeight="1">
      <c r="A17" s="506">
        <v>9</v>
      </c>
      <c r="B17" s="138" t="s">
        <v>800</v>
      </c>
      <c r="C17" s="465"/>
      <c r="D17" s="450"/>
      <c r="E17" s="465"/>
      <c r="F17" s="465"/>
      <c r="G17" s="465"/>
      <c r="H17" s="510"/>
      <c r="I17" s="510"/>
      <c r="J17" s="510"/>
      <c r="K17" s="510"/>
      <c r="L17" s="371"/>
      <c r="M17" s="371"/>
      <c r="N17" s="371"/>
      <c r="O17" s="371"/>
    </row>
    <row r="18" spans="1:25" ht="15" customHeight="1">
      <c r="A18" s="506">
        <v>10</v>
      </c>
      <c r="B18" s="138" t="s">
        <v>801</v>
      </c>
      <c r="C18" s="465"/>
      <c r="D18" s="450"/>
      <c r="E18" s="465"/>
      <c r="F18" s="465"/>
      <c r="G18" s="465"/>
      <c r="H18" s="510"/>
      <c r="I18" s="510"/>
      <c r="J18" s="510"/>
      <c r="K18" s="510"/>
      <c r="L18" s="371"/>
      <c r="M18" s="371"/>
      <c r="N18" s="371"/>
      <c r="O18" s="371"/>
    </row>
    <row r="19" spans="1:25" ht="15" customHeight="1">
      <c r="A19" s="506">
        <v>11</v>
      </c>
      <c r="B19" s="138" t="s">
        <v>802</v>
      </c>
      <c r="C19" s="465">
        <v>1</v>
      </c>
      <c r="D19" s="450" t="s">
        <v>884</v>
      </c>
      <c r="E19" s="465">
        <v>125</v>
      </c>
      <c r="F19" s="465">
        <v>42253</v>
      </c>
      <c r="G19" s="465" t="s">
        <v>891</v>
      </c>
      <c r="H19" s="510">
        <v>8.26</v>
      </c>
      <c r="I19" s="510">
        <v>5.26</v>
      </c>
      <c r="J19" s="510">
        <v>208.26</v>
      </c>
      <c r="K19" s="510">
        <v>180.65</v>
      </c>
      <c r="L19" s="371">
        <v>12.56</v>
      </c>
      <c r="M19" s="371">
        <v>9.4499999999999993</v>
      </c>
      <c r="N19" s="371">
        <v>2.15</v>
      </c>
      <c r="O19" s="371">
        <v>90.23</v>
      </c>
    </row>
    <row r="20" spans="1:25" ht="15" customHeight="1">
      <c r="A20" s="506">
        <v>12</v>
      </c>
      <c r="B20" s="138" t="s">
        <v>803</v>
      </c>
      <c r="C20" s="465"/>
      <c r="D20" s="450"/>
      <c r="E20" s="465"/>
      <c r="F20" s="465"/>
      <c r="G20" s="465"/>
      <c r="H20" s="510"/>
      <c r="I20" s="510"/>
      <c r="J20" s="510"/>
      <c r="K20" s="510"/>
      <c r="L20" s="371"/>
      <c r="M20" s="371"/>
      <c r="N20" s="371"/>
      <c r="O20" s="371"/>
    </row>
    <row r="21" spans="1:25" ht="15" customHeight="1">
      <c r="A21" s="506">
        <v>13</v>
      </c>
      <c r="B21" s="138" t="s">
        <v>804</v>
      </c>
      <c r="C21" s="465"/>
      <c r="D21" s="450"/>
      <c r="E21" s="465"/>
      <c r="F21" s="465"/>
      <c r="G21" s="465"/>
      <c r="H21" s="510"/>
      <c r="I21" s="510"/>
      <c r="J21" s="510"/>
      <c r="K21" s="510"/>
      <c r="L21" s="371"/>
      <c r="M21" s="371"/>
      <c r="N21" s="371"/>
      <c r="O21" s="371"/>
    </row>
    <row r="22" spans="1:25" ht="15" customHeight="1">
      <c r="A22" s="506">
        <v>14</v>
      </c>
      <c r="B22" s="138" t="s">
        <v>805</v>
      </c>
      <c r="C22" s="465"/>
      <c r="D22" s="450"/>
      <c r="E22" s="465"/>
      <c r="F22" s="465"/>
      <c r="G22" s="465"/>
      <c r="H22" s="510"/>
      <c r="I22" s="510"/>
      <c r="J22" s="510"/>
      <c r="K22" s="510"/>
      <c r="L22" s="371"/>
      <c r="M22" s="371"/>
      <c r="N22" s="371"/>
      <c r="O22" s="371"/>
    </row>
    <row r="23" spans="1:25" ht="15" customHeight="1">
      <c r="A23" s="506">
        <v>15</v>
      </c>
      <c r="B23" s="138" t="s">
        <v>806</v>
      </c>
      <c r="C23" s="465"/>
      <c r="D23" s="450"/>
      <c r="E23" s="465"/>
      <c r="F23" s="465"/>
      <c r="G23" s="465"/>
      <c r="H23" s="510"/>
      <c r="I23" s="510"/>
      <c r="J23" s="510"/>
      <c r="K23" s="510"/>
      <c r="L23" s="371"/>
      <c r="M23" s="371"/>
      <c r="N23" s="371"/>
      <c r="O23" s="371"/>
    </row>
    <row r="24" spans="1:25" ht="15" customHeight="1">
      <c r="A24" s="506">
        <v>16</v>
      </c>
      <c r="B24" s="138" t="s">
        <v>807</v>
      </c>
      <c r="C24" s="465"/>
      <c r="D24" s="450"/>
      <c r="E24" s="465"/>
      <c r="F24" s="465"/>
      <c r="G24" s="465"/>
      <c r="H24" s="510"/>
      <c r="I24" s="510"/>
      <c r="J24" s="510"/>
      <c r="K24" s="510"/>
      <c r="L24" s="371"/>
      <c r="M24" s="371"/>
      <c r="N24" s="371"/>
      <c r="O24" s="371"/>
    </row>
    <row r="25" spans="1:25" ht="15" customHeight="1">
      <c r="A25" s="506">
        <v>17</v>
      </c>
      <c r="B25" s="138" t="s">
        <v>808</v>
      </c>
      <c r="C25" s="465"/>
      <c r="D25" s="450"/>
      <c r="E25" s="465"/>
      <c r="F25" s="465"/>
      <c r="G25" s="465"/>
      <c r="H25" s="510"/>
      <c r="I25" s="510"/>
      <c r="J25" s="510"/>
      <c r="K25" s="510"/>
      <c r="L25" s="371"/>
      <c r="M25" s="371"/>
      <c r="N25" s="371"/>
      <c r="O25" s="371"/>
    </row>
    <row r="26" spans="1:25" ht="15" customHeight="1">
      <c r="A26" s="506">
        <v>18</v>
      </c>
      <c r="B26" s="138" t="s">
        <v>809</v>
      </c>
      <c r="C26" s="465">
        <v>1</v>
      </c>
      <c r="D26" s="450" t="s">
        <v>883</v>
      </c>
      <c r="E26" s="465">
        <v>1410</v>
      </c>
      <c r="F26" s="465">
        <v>425198</v>
      </c>
      <c r="G26" s="465" t="s">
        <v>892</v>
      </c>
      <c r="H26" s="510">
        <v>4865.6499999999996</v>
      </c>
      <c r="I26" s="510">
        <v>4628.54</v>
      </c>
      <c r="J26" s="510">
        <v>1798.35</v>
      </c>
      <c r="K26" s="510">
        <v>1365.18</v>
      </c>
      <c r="L26" s="371">
        <v>216.5</v>
      </c>
      <c r="M26" s="371">
        <v>189.65</v>
      </c>
      <c r="N26" s="371">
        <v>4.6500000000000004</v>
      </c>
      <c r="O26" s="371">
        <v>2</v>
      </c>
      <c r="P26" s="390"/>
      <c r="Q26" s="390"/>
      <c r="R26" s="390"/>
      <c r="S26" s="390"/>
      <c r="T26" s="390"/>
      <c r="U26" s="390"/>
      <c r="V26" s="390"/>
      <c r="W26" s="390"/>
      <c r="X26" s="390"/>
      <c r="Y26" s="390"/>
    </row>
    <row r="27" spans="1:25" ht="15" customHeight="1">
      <c r="A27" s="506">
        <v>19</v>
      </c>
      <c r="B27" s="138" t="s">
        <v>810</v>
      </c>
      <c r="C27" s="465"/>
      <c r="D27" s="450"/>
      <c r="E27" s="465"/>
      <c r="F27" s="465"/>
      <c r="G27" s="465"/>
      <c r="H27" s="510"/>
      <c r="I27" s="510"/>
      <c r="J27" s="510"/>
      <c r="K27" s="510"/>
      <c r="L27" s="371"/>
      <c r="M27" s="371"/>
      <c r="N27" s="371"/>
      <c r="O27" s="371"/>
    </row>
    <row r="28" spans="1:25" ht="15" customHeight="1">
      <c r="A28" s="506">
        <v>20</v>
      </c>
      <c r="B28" s="138" t="s">
        <v>811</v>
      </c>
      <c r="C28" s="465"/>
      <c r="D28" s="450"/>
      <c r="E28" s="465"/>
      <c r="F28" s="465"/>
      <c r="G28" s="465"/>
      <c r="H28" s="510"/>
      <c r="I28" s="510"/>
      <c r="J28" s="510"/>
      <c r="K28" s="510"/>
      <c r="L28" s="371"/>
      <c r="M28" s="371"/>
      <c r="N28" s="371"/>
      <c r="O28" s="371"/>
    </row>
    <row r="29" spans="1:25" ht="15" customHeight="1">
      <c r="A29" s="506">
        <v>21</v>
      </c>
      <c r="B29" s="138" t="s">
        <v>812</v>
      </c>
      <c r="C29" s="465"/>
      <c r="D29" s="450"/>
      <c r="E29" s="465"/>
      <c r="F29" s="465"/>
      <c r="G29" s="465"/>
      <c r="H29" s="510"/>
      <c r="I29" s="510"/>
      <c r="J29" s="510"/>
      <c r="K29" s="510"/>
      <c r="L29" s="371"/>
      <c r="M29" s="371"/>
      <c r="N29" s="371"/>
      <c r="O29" s="371"/>
    </row>
    <row r="30" spans="1:25" ht="15" customHeight="1">
      <c r="A30" s="506">
        <v>22</v>
      </c>
      <c r="B30" s="138" t="s">
        <v>813</v>
      </c>
      <c r="C30" s="465"/>
      <c r="D30" s="450"/>
      <c r="E30" s="465"/>
      <c r="F30" s="465"/>
      <c r="G30" s="465"/>
      <c r="H30" s="510"/>
      <c r="I30" s="510"/>
      <c r="J30" s="510"/>
      <c r="K30" s="510"/>
      <c r="L30" s="371"/>
      <c r="M30" s="371"/>
      <c r="N30" s="371"/>
      <c r="O30" s="371"/>
    </row>
    <row r="31" spans="1:25" ht="15" customHeight="1">
      <c r="A31" s="506">
        <v>23</v>
      </c>
      <c r="B31" s="138" t="s">
        <v>814</v>
      </c>
      <c r="C31" s="465"/>
      <c r="D31" s="450"/>
      <c r="E31" s="465"/>
      <c r="F31" s="465"/>
      <c r="G31" s="465"/>
      <c r="H31" s="510"/>
      <c r="I31" s="510"/>
      <c r="J31" s="510"/>
      <c r="K31" s="510"/>
      <c r="L31" s="371"/>
      <c r="M31" s="371"/>
      <c r="N31" s="371"/>
      <c r="O31" s="371"/>
    </row>
    <row r="32" spans="1:25" ht="15" customHeight="1">
      <c r="A32" s="506">
        <v>24</v>
      </c>
      <c r="B32" s="138" t="s">
        <v>815</v>
      </c>
      <c r="C32" s="465"/>
      <c r="D32" s="450"/>
      <c r="E32" s="465"/>
      <c r="F32" s="465"/>
      <c r="G32" s="465"/>
      <c r="H32" s="510"/>
      <c r="I32" s="510"/>
      <c r="J32" s="510"/>
      <c r="K32" s="510"/>
      <c r="L32" s="371"/>
      <c r="M32" s="371"/>
      <c r="N32" s="371"/>
      <c r="O32" s="371"/>
    </row>
    <row r="33" spans="1:15" ht="15" customHeight="1">
      <c r="A33" s="506">
        <v>25</v>
      </c>
      <c r="B33" s="138" t="s">
        <v>816</v>
      </c>
      <c r="C33" s="465"/>
      <c r="D33" s="450"/>
      <c r="E33" s="465"/>
      <c r="F33" s="465"/>
      <c r="G33" s="465"/>
      <c r="H33" s="510"/>
      <c r="I33" s="510"/>
      <c r="J33" s="510"/>
      <c r="K33" s="510"/>
      <c r="L33" s="371"/>
      <c r="M33" s="371"/>
      <c r="N33" s="371"/>
      <c r="O33" s="371"/>
    </row>
    <row r="34" spans="1:15" ht="15" customHeight="1">
      <c r="A34" s="506">
        <v>26</v>
      </c>
      <c r="B34" s="138" t="s">
        <v>817</v>
      </c>
      <c r="C34" s="465"/>
      <c r="D34" s="450"/>
      <c r="E34" s="465"/>
      <c r="F34" s="465"/>
      <c r="G34" s="465"/>
      <c r="H34" s="510"/>
      <c r="I34" s="510"/>
      <c r="J34" s="510"/>
      <c r="K34" s="510"/>
      <c r="L34" s="371"/>
      <c r="M34" s="371"/>
      <c r="N34" s="371"/>
      <c r="O34" s="371"/>
    </row>
    <row r="35" spans="1:15" ht="15" customHeight="1">
      <c r="A35" s="506">
        <v>27</v>
      </c>
      <c r="B35" s="138" t="s">
        <v>818</v>
      </c>
      <c r="C35" s="465">
        <v>1</v>
      </c>
      <c r="D35" s="450" t="s">
        <v>886</v>
      </c>
      <c r="E35" s="465">
        <v>77</v>
      </c>
      <c r="F35" s="465">
        <v>31661</v>
      </c>
      <c r="G35" s="465" t="s">
        <v>893</v>
      </c>
      <c r="H35" s="510">
        <v>397.71388000000002</v>
      </c>
      <c r="I35" s="510">
        <v>397.71388000000002</v>
      </c>
      <c r="J35" s="510">
        <v>130.62345999999999</v>
      </c>
      <c r="K35" s="510">
        <v>96.439300517999996</v>
      </c>
      <c r="L35" s="371">
        <v>2.5004600000000003</v>
      </c>
      <c r="M35" s="371">
        <v>1.9896160219999999</v>
      </c>
      <c r="N35" s="371">
        <v>2.125794</v>
      </c>
      <c r="O35" s="371">
        <v>1.39148097858</v>
      </c>
    </row>
    <row r="36" spans="1:15" ht="15" customHeight="1">
      <c r="A36" s="506">
        <v>28</v>
      </c>
      <c r="B36" s="138" t="s">
        <v>819</v>
      </c>
      <c r="C36" s="465">
        <v>1</v>
      </c>
      <c r="D36" s="450" t="s">
        <v>885</v>
      </c>
      <c r="E36" s="465">
        <v>203</v>
      </c>
      <c r="F36" s="465">
        <v>57116</v>
      </c>
      <c r="G36" s="465" t="s">
        <v>894</v>
      </c>
      <c r="H36" s="510">
        <v>1309.7524799999999</v>
      </c>
      <c r="I36" s="510">
        <v>1309.7524799999999</v>
      </c>
      <c r="J36" s="510">
        <v>379.05349200000001</v>
      </c>
      <c r="K36" s="510">
        <v>279.85519314360005</v>
      </c>
      <c r="L36" s="371">
        <v>19.679296000000001</v>
      </c>
      <c r="M36" s="371">
        <v>15.658815827200002</v>
      </c>
      <c r="N36" s="371">
        <v>2.2932808000000002</v>
      </c>
      <c r="O36" s="371">
        <v>1.5011128132559999</v>
      </c>
    </row>
    <row r="37" spans="1:15" ht="15" customHeight="1">
      <c r="A37" s="506">
        <v>29</v>
      </c>
      <c r="B37" s="138" t="s">
        <v>820</v>
      </c>
      <c r="C37" s="465"/>
      <c r="D37" s="450"/>
      <c r="E37" s="465"/>
      <c r="F37" s="465"/>
      <c r="G37" s="465"/>
      <c r="H37" s="510"/>
      <c r="I37" s="510"/>
      <c r="J37" s="510"/>
      <c r="K37" s="510"/>
      <c r="L37" s="371"/>
      <c r="M37" s="371"/>
      <c r="N37" s="371"/>
      <c r="O37" s="371"/>
    </row>
    <row r="38" spans="1:15" ht="15" customHeight="1">
      <c r="A38" s="506">
        <v>30</v>
      </c>
      <c r="B38" s="138" t="s">
        <v>821</v>
      </c>
      <c r="C38" s="465"/>
      <c r="D38" s="450"/>
      <c r="E38" s="465"/>
      <c r="F38" s="465"/>
      <c r="G38" s="465"/>
      <c r="H38" s="510"/>
      <c r="I38" s="510"/>
      <c r="J38" s="510"/>
      <c r="K38" s="510"/>
      <c r="L38" s="371"/>
      <c r="M38" s="371"/>
      <c r="N38" s="371"/>
      <c r="O38" s="371"/>
    </row>
    <row r="39" spans="1:15" ht="15" customHeight="1">
      <c r="A39" s="506">
        <v>31</v>
      </c>
      <c r="B39" s="330" t="s">
        <v>822</v>
      </c>
      <c r="C39" s="465"/>
      <c r="D39" s="450"/>
      <c r="E39" s="465"/>
      <c r="F39" s="465"/>
      <c r="G39" s="465"/>
      <c r="H39" s="510"/>
      <c r="I39" s="510"/>
      <c r="J39" s="510"/>
      <c r="K39" s="510"/>
      <c r="L39" s="371"/>
      <c r="M39" s="371"/>
      <c r="N39" s="371"/>
      <c r="O39" s="371"/>
    </row>
    <row r="40" spans="1:15" ht="15" customHeight="1">
      <c r="A40" s="506">
        <v>32</v>
      </c>
      <c r="B40" s="330" t="s">
        <v>823</v>
      </c>
      <c r="C40" s="465"/>
      <c r="D40" s="450"/>
      <c r="E40" s="465"/>
      <c r="F40" s="465"/>
      <c r="G40" s="465"/>
      <c r="H40" s="510"/>
      <c r="I40" s="510"/>
      <c r="J40" s="510"/>
      <c r="K40" s="510"/>
      <c r="L40" s="371"/>
      <c r="M40" s="371"/>
      <c r="N40" s="371"/>
      <c r="O40" s="371"/>
    </row>
    <row r="41" spans="1:15" ht="15" customHeight="1">
      <c r="A41" s="506">
        <v>33</v>
      </c>
      <c r="B41" s="330" t="s">
        <v>824</v>
      </c>
      <c r="C41" s="336">
        <v>1</v>
      </c>
      <c r="D41" s="18" t="s">
        <v>888</v>
      </c>
      <c r="E41" s="336">
        <v>116</v>
      </c>
      <c r="F41" s="336">
        <v>44662</v>
      </c>
      <c r="G41" s="336" t="s">
        <v>894</v>
      </c>
      <c r="H41" s="371">
        <v>937.42236000000003</v>
      </c>
      <c r="I41" s="371">
        <v>937.42236000000003</v>
      </c>
      <c r="J41" s="371">
        <v>380.81353500000006</v>
      </c>
      <c r="K41" s="371">
        <v>281.15463289050007</v>
      </c>
      <c r="L41" s="371">
        <v>24.615251999999998</v>
      </c>
      <c r="M41" s="371">
        <v>19.5863560164</v>
      </c>
      <c r="N41" s="371">
        <v>3.6933332999999999</v>
      </c>
      <c r="O41" s="371">
        <v>2.4175451781809998</v>
      </c>
    </row>
    <row r="42" spans="1:15" ht="15" customHeight="1">
      <c r="A42" s="506">
        <v>34</v>
      </c>
      <c r="B42" s="330" t="s">
        <v>825</v>
      </c>
      <c r="C42" s="336"/>
      <c r="D42" s="18"/>
      <c r="E42" s="336"/>
      <c r="F42" s="336"/>
      <c r="G42" s="336"/>
      <c r="H42" s="371"/>
      <c r="I42" s="371"/>
      <c r="J42" s="371"/>
      <c r="K42" s="371"/>
      <c r="L42" s="371"/>
      <c r="M42" s="371"/>
      <c r="N42" s="371"/>
      <c r="O42" s="371"/>
    </row>
    <row r="43" spans="1:15" ht="15" customHeight="1">
      <c r="A43" s="506">
        <v>35</v>
      </c>
      <c r="B43" s="330" t="s">
        <v>826</v>
      </c>
      <c r="C43" s="336">
        <v>1</v>
      </c>
      <c r="D43" s="18" t="s">
        <v>883</v>
      </c>
      <c r="E43" s="336">
        <v>125</v>
      </c>
      <c r="F43" s="336">
        <v>53347</v>
      </c>
      <c r="G43" s="336" t="s">
        <v>895</v>
      </c>
      <c r="H43" s="371">
        <v>1245.5595000000001</v>
      </c>
      <c r="I43" s="371">
        <v>1062.1541999999999</v>
      </c>
      <c r="J43" s="371">
        <v>485.588256</v>
      </c>
      <c r="K43" s="371">
        <v>358.50980940479997</v>
      </c>
      <c r="L43" s="371">
        <v>34.000152</v>
      </c>
      <c r="M43" s="371">
        <v>27.053920946399998</v>
      </c>
      <c r="N43" s="371">
        <v>2.4025835999999998</v>
      </c>
      <c r="O43" s="371">
        <v>1.5726591470520002</v>
      </c>
    </row>
    <row r="44" spans="1:15" ht="15" customHeight="1">
      <c r="A44" s="506">
        <v>36</v>
      </c>
      <c r="B44" s="330" t="s">
        <v>827</v>
      </c>
      <c r="C44" s="336"/>
      <c r="D44" s="18"/>
      <c r="E44" s="336"/>
      <c r="F44" s="336"/>
      <c r="G44" s="336"/>
      <c r="H44" s="371"/>
      <c r="I44" s="371"/>
      <c r="J44" s="371"/>
      <c r="K44" s="371"/>
      <c r="L44" s="371"/>
      <c r="M44" s="371"/>
      <c r="N44" s="371"/>
      <c r="O44" s="371"/>
    </row>
    <row r="45" spans="1:15" ht="15" customHeight="1">
      <c r="A45" s="506">
        <v>37</v>
      </c>
      <c r="B45" s="330" t="s">
        <v>828</v>
      </c>
      <c r="C45" s="336"/>
      <c r="D45" s="18"/>
      <c r="E45" s="336"/>
      <c r="F45" s="336"/>
      <c r="G45" s="336"/>
      <c r="H45" s="371"/>
      <c r="I45" s="371"/>
      <c r="J45" s="371"/>
      <c r="K45" s="371"/>
      <c r="L45" s="371"/>
      <c r="M45" s="371"/>
      <c r="N45" s="371"/>
      <c r="O45" s="371"/>
    </row>
    <row r="46" spans="1:15" ht="15" customHeight="1">
      <c r="A46" s="507">
        <v>38</v>
      </c>
      <c r="B46" s="330" t="s">
        <v>829</v>
      </c>
      <c r="C46" s="336"/>
      <c r="D46" s="18"/>
      <c r="E46" s="336"/>
      <c r="F46" s="336"/>
      <c r="G46" s="336"/>
      <c r="H46" s="371"/>
      <c r="I46" s="371"/>
      <c r="J46" s="371"/>
      <c r="K46" s="371"/>
      <c r="L46" s="371"/>
      <c r="M46" s="371"/>
      <c r="N46" s="371"/>
      <c r="O46" s="371"/>
    </row>
    <row r="47" spans="1:15" ht="15" customHeight="1">
      <c r="A47" s="896" t="s">
        <v>14</v>
      </c>
      <c r="B47" s="896"/>
      <c r="C47" s="338">
        <f>SUM(C10:C46)</f>
        <v>8</v>
      </c>
      <c r="D47" s="25"/>
      <c r="E47" s="338">
        <f>SUM(E10:E46)</f>
        <v>2556</v>
      </c>
      <c r="F47" s="338">
        <f>SUM(F10:F46)</f>
        <v>759938</v>
      </c>
      <c r="G47" s="338"/>
      <c r="H47" s="373">
        <f t="shared" ref="H47:O47" si="0">SUM(H10:H46)</f>
        <v>10596.30222</v>
      </c>
      <c r="I47" s="373">
        <f t="shared" si="0"/>
        <v>9956.1029200000012</v>
      </c>
      <c r="J47" s="373">
        <f t="shared" si="0"/>
        <v>4292.1687430000002</v>
      </c>
      <c r="K47" s="373">
        <f t="shared" si="0"/>
        <v>3220.5769359568999</v>
      </c>
      <c r="L47" s="373">
        <f t="shared" si="0"/>
        <v>427.22716000000003</v>
      </c>
      <c r="M47" s="373">
        <f t="shared" si="0"/>
        <v>357.708708812</v>
      </c>
      <c r="N47" s="373">
        <f t="shared" si="0"/>
        <v>25.894991699999999</v>
      </c>
      <c r="O47" s="373">
        <f t="shared" si="0"/>
        <v>105.316798117069</v>
      </c>
    </row>
    <row r="52" spans="13:15" ht="12.75" customHeight="1">
      <c r="M52" s="641" t="s">
        <v>1027</v>
      </c>
      <c r="N52" s="641"/>
      <c r="O52" s="641"/>
    </row>
    <row r="53" spans="13:15" ht="12.75" customHeight="1">
      <c r="M53" s="641"/>
      <c r="N53" s="641"/>
      <c r="O53" s="641"/>
    </row>
    <row r="54" spans="13:15" ht="12.75" customHeight="1">
      <c r="M54" s="641"/>
      <c r="N54" s="641"/>
      <c r="O54" s="641"/>
    </row>
    <row r="55" spans="13:15" ht="12.75" customHeight="1">
      <c r="M55" s="641"/>
      <c r="N55" s="641"/>
      <c r="O55" s="641"/>
    </row>
  </sheetData>
  <mergeCells count="17">
    <mergeCell ref="A1:N1"/>
    <mergeCell ref="A2:O2"/>
    <mergeCell ref="M5:O5"/>
    <mergeCell ref="A6:A7"/>
    <mergeCell ref="B6:B7"/>
    <mergeCell ref="C6:C7"/>
    <mergeCell ref="D6:D7"/>
    <mergeCell ref="E6:E7"/>
    <mergeCell ref="A4:O4"/>
    <mergeCell ref="F6:F7"/>
    <mergeCell ref="A47:B47"/>
    <mergeCell ref="M52:O55"/>
    <mergeCell ref="G6:G7"/>
    <mergeCell ref="H6:I6"/>
    <mergeCell ref="J6:K6"/>
    <mergeCell ref="L6:M6"/>
    <mergeCell ref="N6:O6"/>
  </mergeCells>
  <printOptions horizontalCentered="1"/>
  <pageMargins left="0.70866141732283472" right="0.70866141732283472" top="0.23622047244094491" bottom="0" header="0.31496062992125984" footer="0.2"/>
  <pageSetup paperSize="9" scale="6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2:IV34"/>
  <sheetViews>
    <sheetView topLeftCell="A10" zoomScale="70" zoomScaleNormal="70" zoomScaleSheetLayoutView="86" workbookViewId="0">
      <selection activeCell="I55" sqref="I55:K58"/>
    </sheetView>
  </sheetViews>
  <sheetFormatPr defaultRowHeight="12.75"/>
  <cols>
    <col min="1" max="1" width="4.85546875" customWidth="1"/>
    <col min="2" max="2" width="19.5703125" customWidth="1"/>
    <col min="3" max="3" width="12.7109375" customWidth="1"/>
    <col min="4" max="4" width="10.7109375" customWidth="1"/>
    <col min="5" max="5" width="9.7109375" customWidth="1"/>
    <col min="6" max="6" width="10.5703125" customWidth="1"/>
    <col min="7" max="7" width="10.42578125" customWidth="1"/>
    <col min="8" max="8" width="10.28515625" customWidth="1"/>
    <col min="9" max="9" width="10.140625" customWidth="1"/>
    <col min="10" max="10" width="12.85546875" customWidth="1"/>
    <col min="11" max="11" width="9.42578125" customWidth="1"/>
    <col min="12" max="12" width="10.7109375" customWidth="1"/>
    <col min="13" max="13" width="8" customWidth="1"/>
    <col min="14" max="14" width="13.28515625" customWidth="1"/>
    <col min="15" max="15" width="10.42578125" customWidth="1"/>
    <col min="16" max="16" width="9.7109375" customWidth="1"/>
    <col min="17" max="17" width="10.28515625" customWidth="1"/>
    <col min="18" max="18" width="11.28515625" customWidth="1"/>
    <col min="19" max="19" width="10.5703125" customWidth="1"/>
    <col min="20" max="20" width="9.85546875" customWidth="1"/>
    <col min="21" max="21" width="9.140625" customWidth="1"/>
    <col min="22" max="22" width="11.42578125" customWidth="1"/>
    <col min="28" max="28" width="11" customWidth="1"/>
    <col min="29" max="30" width="8.85546875" hidden="1" customWidth="1"/>
  </cols>
  <sheetData>
    <row r="2" spans="1:256">
      <c r="G2" s="671"/>
      <c r="H2" s="671"/>
      <c r="I2" s="671"/>
      <c r="J2" s="671"/>
      <c r="K2" s="671"/>
      <c r="L2" s="671"/>
      <c r="M2" s="671"/>
      <c r="N2" s="671"/>
      <c r="O2" s="671"/>
      <c r="P2" s="1"/>
      <c r="Q2" s="1"/>
      <c r="R2" s="1"/>
      <c r="T2" s="40" t="s">
        <v>53</v>
      </c>
    </row>
    <row r="3" spans="1:256" ht="15">
      <c r="A3" s="633" t="s">
        <v>51</v>
      </c>
      <c r="B3" s="633"/>
      <c r="C3" s="633"/>
      <c r="D3" s="633"/>
      <c r="E3" s="633"/>
      <c r="F3" s="633"/>
      <c r="G3" s="633"/>
      <c r="H3" s="633"/>
      <c r="I3" s="633"/>
      <c r="J3" s="633"/>
      <c r="K3" s="633"/>
      <c r="L3" s="633"/>
      <c r="M3" s="633"/>
      <c r="N3" s="633"/>
      <c r="O3" s="633"/>
      <c r="P3" s="633"/>
      <c r="Q3" s="633"/>
      <c r="R3" s="633"/>
      <c r="S3" s="633"/>
      <c r="T3" s="633"/>
      <c r="U3" s="633"/>
    </row>
    <row r="4" spans="1:256" ht="15.75">
      <c r="A4" s="667" t="s">
        <v>652</v>
      </c>
      <c r="B4" s="667"/>
      <c r="C4" s="667"/>
      <c r="D4" s="667"/>
      <c r="E4" s="667"/>
      <c r="F4" s="667"/>
      <c r="G4" s="667"/>
      <c r="H4" s="667"/>
      <c r="I4" s="667"/>
      <c r="J4" s="667"/>
      <c r="K4" s="667"/>
      <c r="L4" s="667"/>
      <c r="M4" s="667"/>
      <c r="N4" s="667"/>
      <c r="O4" s="667"/>
      <c r="P4" s="667"/>
      <c r="Q4" s="667"/>
      <c r="R4" s="667"/>
      <c r="S4" s="667"/>
      <c r="T4" s="667"/>
      <c r="U4" s="667"/>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6" spans="1:256" ht="15">
      <c r="A6" s="689" t="s">
        <v>654</v>
      </c>
      <c r="B6" s="689"/>
      <c r="C6" s="689"/>
      <c r="D6" s="689"/>
      <c r="E6" s="689"/>
      <c r="F6" s="689"/>
      <c r="G6" s="689"/>
      <c r="H6" s="689"/>
      <c r="I6" s="689"/>
      <c r="J6" s="689"/>
      <c r="K6" s="689"/>
      <c r="L6" s="689"/>
      <c r="M6" s="689"/>
      <c r="N6" s="689"/>
      <c r="O6" s="689"/>
      <c r="P6" s="689"/>
      <c r="Q6" s="689"/>
      <c r="R6" s="689"/>
      <c r="S6" s="689"/>
      <c r="T6" s="689"/>
      <c r="U6" s="689"/>
    </row>
    <row r="7" spans="1:256" ht="15.75">
      <c r="A7" s="39"/>
      <c r="B7" s="39"/>
      <c r="C7" s="39"/>
      <c r="D7" s="39"/>
      <c r="E7" s="39"/>
      <c r="F7" s="39"/>
      <c r="G7" s="39"/>
      <c r="H7" s="39"/>
      <c r="I7" s="39"/>
      <c r="J7" s="39"/>
      <c r="K7" s="39"/>
      <c r="L7" s="39"/>
      <c r="M7" s="39"/>
      <c r="N7" s="39"/>
      <c r="O7" s="39"/>
      <c r="P7" s="39"/>
      <c r="Q7" s="39"/>
      <c r="R7" s="39"/>
      <c r="S7" s="39"/>
      <c r="T7" s="39"/>
      <c r="U7" s="39"/>
    </row>
    <row r="8" spans="1:256" ht="15.75">
      <c r="A8" s="670" t="s">
        <v>831</v>
      </c>
      <c r="B8" s="670"/>
      <c r="C8" s="670"/>
      <c r="D8" s="27"/>
      <c r="E8" s="27"/>
      <c r="F8" s="27"/>
      <c r="G8" s="39"/>
      <c r="H8" s="39"/>
      <c r="I8" s="39"/>
      <c r="J8" s="39"/>
      <c r="K8" s="39"/>
      <c r="L8" s="39"/>
      <c r="M8" s="39"/>
      <c r="N8" s="39"/>
      <c r="O8" s="39"/>
      <c r="P8" s="39"/>
      <c r="Q8" s="39"/>
      <c r="R8" s="39"/>
      <c r="S8" s="39"/>
      <c r="T8" s="39"/>
      <c r="U8" s="39"/>
    </row>
    <row r="10" spans="1:256" ht="15">
      <c r="U10" s="695" t="s">
        <v>474</v>
      </c>
      <c r="V10" s="695"/>
      <c r="W10" s="14"/>
      <c r="X10" s="14"/>
      <c r="Y10" s="14"/>
      <c r="Z10" s="14"/>
      <c r="AA10" s="14"/>
      <c r="AB10" s="673"/>
      <c r="AC10" s="673"/>
      <c r="AD10" s="673"/>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ht="12.75" customHeight="1">
      <c r="A11" s="690" t="s">
        <v>2</v>
      </c>
      <c r="B11" s="690" t="s">
        <v>104</v>
      </c>
      <c r="C11" s="683" t="s">
        <v>151</v>
      </c>
      <c r="D11" s="684"/>
      <c r="E11" s="684"/>
      <c r="F11" s="685"/>
      <c r="G11" s="692" t="s">
        <v>1009</v>
      </c>
      <c r="H11" s="693"/>
      <c r="I11" s="693"/>
      <c r="J11" s="693"/>
      <c r="K11" s="693"/>
      <c r="L11" s="693"/>
      <c r="M11" s="693"/>
      <c r="N11" s="693"/>
      <c r="O11" s="693"/>
      <c r="P11" s="693"/>
      <c r="Q11" s="693"/>
      <c r="R11" s="694"/>
      <c r="S11" s="658" t="s">
        <v>252</v>
      </c>
      <c r="T11" s="658"/>
      <c r="U11" s="658"/>
      <c r="V11" s="658"/>
      <c r="W11" s="109"/>
      <c r="X11" s="109"/>
      <c r="Y11" s="109"/>
      <c r="Z11" s="109"/>
      <c r="AA11" s="109"/>
      <c r="AB11" s="109"/>
      <c r="AC11" s="109"/>
      <c r="AD11" s="109"/>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c r="A12" s="691"/>
      <c r="B12" s="691"/>
      <c r="C12" s="686"/>
      <c r="D12" s="687"/>
      <c r="E12" s="687"/>
      <c r="F12" s="688"/>
      <c r="G12" s="637" t="s">
        <v>171</v>
      </c>
      <c r="H12" s="647"/>
      <c r="I12" s="647"/>
      <c r="J12" s="638"/>
      <c r="K12" s="637" t="s">
        <v>172</v>
      </c>
      <c r="L12" s="647"/>
      <c r="M12" s="647"/>
      <c r="N12" s="638"/>
      <c r="O12" s="635" t="s">
        <v>14</v>
      </c>
      <c r="P12" s="635"/>
      <c r="Q12" s="635"/>
      <c r="R12" s="635"/>
      <c r="S12" s="658"/>
      <c r="T12" s="658"/>
      <c r="U12" s="658"/>
      <c r="V12" s="658"/>
      <c r="W12" s="109"/>
      <c r="X12" s="109"/>
      <c r="Y12" s="109"/>
      <c r="Z12" s="109"/>
      <c r="AA12" s="109"/>
      <c r="AB12" s="109"/>
      <c r="AC12" s="109"/>
      <c r="AD12" s="109"/>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ht="38.25">
      <c r="A13" s="149"/>
      <c r="B13" s="149"/>
      <c r="C13" s="148" t="s">
        <v>253</v>
      </c>
      <c r="D13" s="148" t="s">
        <v>254</v>
      </c>
      <c r="E13" s="148" t="s">
        <v>255</v>
      </c>
      <c r="F13" s="148" t="s">
        <v>83</v>
      </c>
      <c r="G13" s="148" t="s">
        <v>253</v>
      </c>
      <c r="H13" s="148" t="s">
        <v>254</v>
      </c>
      <c r="I13" s="148" t="s">
        <v>255</v>
      </c>
      <c r="J13" s="148" t="s">
        <v>14</v>
      </c>
      <c r="K13" s="148" t="s">
        <v>253</v>
      </c>
      <c r="L13" s="148" t="s">
        <v>254</v>
      </c>
      <c r="M13" s="148" t="s">
        <v>255</v>
      </c>
      <c r="N13" s="148" t="s">
        <v>83</v>
      </c>
      <c r="O13" s="148" t="s">
        <v>253</v>
      </c>
      <c r="P13" s="148" t="s">
        <v>254</v>
      </c>
      <c r="Q13" s="148" t="s">
        <v>255</v>
      </c>
      <c r="R13" s="148" t="s">
        <v>14</v>
      </c>
      <c r="S13" s="5" t="s">
        <v>470</v>
      </c>
      <c r="T13" s="5" t="s">
        <v>471</v>
      </c>
      <c r="U13" s="5" t="s">
        <v>472</v>
      </c>
      <c r="V13" s="241" t="s">
        <v>473</v>
      </c>
      <c r="W13" s="109"/>
      <c r="X13" s="109"/>
      <c r="Y13" s="109"/>
      <c r="Z13" s="109"/>
      <c r="AA13" s="109"/>
      <c r="AB13" s="109"/>
      <c r="AC13" s="109"/>
      <c r="AD13" s="109"/>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c r="A14" s="130">
        <v>1</v>
      </c>
      <c r="B14" s="150">
        <v>2</v>
      </c>
      <c r="C14" s="130">
        <v>3</v>
      </c>
      <c r="D14" s="130">
        <v>4</v>
      </c>
      <c r="E14" s="150">
        <v>5</v>
      </c>
      <c r="F14" s="130">
        <v>6</v>
      </c>
      <c r="G14" s="130">
        <v>7</v>
      </c>
      <c r="H14" s="150">
        <v>8</v>
      </c>
      <c r="I14" s="130">
        <v>9</v>
      </c>
      <c r="J14" s="130">
        <v>10</v>
      </c>
      <c r="K14" s="150">
        <v>11</v>
      </c>
      <c r="L14" s="130">
        <v>12</v>
      </c>
      <c r="M14" s="130">
        <v>13</v>
      </c>
      <c r="N14" s="150">
        <v>14</v>
      </c>
      <c r="O14" s="130">
        <v>15</v>
      </c>
      <c r="P14" s="130">
        <v>16</v>
      </c>
      <c r="Q14" s="150">
        <v>17</v>
      </c>
      <c r="R14" s="130">
        <v>18</v>
      </c>
      <c r="S14" s="130">
        <v>19</v>
      </c>
      <c r="T14" s="150">
        <v>20</v>
      </c>
      <c r="U14" s="130">
        <v>21</v>
      </c>
      <c r="V14" s="130">
        <v>22</v>
      </c>
      <c r="W14" s="151"/>
      <c r="X14" s="151"/>
      <c r="Y14" s="151"/>
      <c r="Z14" s="151"/>
      <c r="AA14" s="151"/>
      <c r="AB14" s="151"/>
      <c r="AC14" s="151"/>
      <c r="AD14" s="151"/>
      <c r="AE14" s="151"/>
      <c r="AF14" s="15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c r="IU14" s="61"/>
      <c r="IV14" s="61"/>
    </row>
    <row r="15" spans="1:256" ht="25.5">
      <c r="A15" s="17"/>
      <c r="B15" s="152" t="s">
        <v>239</v>
      </c>
      <c r="C15" s="17"/>
      <c r="D15" s="17"/>
      <c r="E15" s="17"/>
      <c r="F15" s="238"/>
      <c r="G15" s="7"/>
      <c r="H15" s="7"/>
      <c r="I15" s="7"/>
      <c r="J15" s="238"/>
      <c r="K15" s="7"/>
      <c r="L15" s="7"/>
      <c r="M15" s="7"/>
      <c r="N15" s="7"/>
      <c r="O15" s="7"/>
      <c r="P15" s="7"/>
      <c r="Q15" s="7"/>
      <c r="R15" s="7"/>
      <c r="S15" s="7"/>
      <c r="T15" s="8"/>
      <c r="U15" s="8"/>
      <c r="V15" s="8"/>
      <c r="W15" s="110"/>
      <c r="X15" s="110"/>
      <c r="Y15" s="110"/>
      <c r="Z15" s="110"/>
      <c r="AA15" s="110"/>
      <c r="AB15" s="110"/>
      <c r="AC15" s="110"/>
      <c r="AD15" s="110"/>
      <c r="AE15" s="110"/>
      <c r="AF15" s="110"/>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c r="A16" s="3">
        <v>1</v>
      </c>
      <c r="B16" s="152" t="s">
        <v>178</v>
      </c>
      <c r="C16" s="371">
        <v>8816.2620000000006</v>
      </c>
      <c r="D16" s="371">
        <v>2147.5509999999999</v>
      </c>
      <c r="E16" s="371">
        <v>339.08699999999999</v>
      </c>
      <c r="F16" s="371">
        <f>SUM(C16:E16)</f>
        <v>11302.9</v>
      </c>
      <c r="G16" s="380">
        <v>6685.1304</v>
      </c>
      <c r="H16" s="380">
        <v>1628.4292</v>
      </c>
      <c r="I16" s="380">
        <v>257.12040000000002</v>
      </c>
      <c r="J16" s="371">
        <f>SUM(G16:I16)</f>
        <v>8570.68</v>
      </c>
      <c r="K16" s="380">
        <v>0</v>
      </c>
      <c r="L16" s="380">
        <v>0</v>
      </c>
      <c r="M16" s="380">
        <v>0</v>
      </c>
      <c r="N16" s="380">
        <f>SUM(K16:M16)</f>
        <v>0</v>
      </c>
      <c r="O16" s="380">
        <f>G16+K16</f>
        <v>6685.1304</v>
      </c>
      <c r="P16" s="380">
        <f>H16+L16</f>
        <v>1628.4292</v>
      </c>
      <c r="Q16" s="380">
        <f>I16+M16</f>
        <v>257.12040000000002</v>
      </c>
      <c r="R16" s="380">
        <f>SUM(O16:Q16)</f>
        <v>8570.68</v>
      </c>
      <c r="S16" s="380">
        <f>C16-O16</f>
        <v>2131.1316000000006</v>
      </c>
      <c r="T16" s="380">
        <f>D16-P16</f>
        <v>519.12179999999989</v>
      </c>
      <c r="U16" s="380">
        <f>E16-Q16</f>
        <v>81.966599999999971</v>
      </c>
      <c r="V16" s="400">
        <f>SUM(S16:U16)</f>
        <v>2732.2200000000003</v>
      </c>
      <c r="W16" s="110"/>
      <c r="X16" s="110"/>
      <c r="Y16" s="110"/>
      <c r="Z16" s="110"/>
      <c r="AA16" s="110"/>
      <c r="AB16" s="110"/>
      <c r="AC16" s="110"/>
      <c r="AD16" s="110"/>
      <c r="AE16" s="110"/>
      <c r="AF16" s="110"/>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8">
      <c r="A17" s="3">
        <v>2</v>
      </c>
      <c r="B17" s="153" t="s">
        <v>123</v>
      </c>
      <c r="C17" s="380">
        <v>116593.3002</v>
      </c>
      <c r="D17" s="380">
        <v>28400.932099999998</v>
      </c>
      <c r="E17" s="380">
        <v>4484.3576999999996</v>
      </c>
      <c r="F17" s="371">
        <f t="shared" ref="F17:F20" si="0">SUM(C17:E17)</f>
        <v>149478.59</v>
      </c>
      <c r="G17" s="380">
        <v>56831.57220000001</v>
      </c>
      <c r="H17" s="380">
        <v>13843.588100000001</v>
      </c>
      <c r="I17" s="380">
        <v>2185.8297000000002</v>
      </c>
      <c r="J17" s="371">
        <f t="shared" ref="J17:J20" si="1">SUM(G17:I17)</f>
        <v>72860.99000000002</v>
      </c>
      <c r="K17" s="380">
        <v>37887.72</v>
      </c>
      <c r="L17" s="380">
        <v>9229.06</v>
      </c>
      <c r="M17" s="380">
        <v>1457.22</v>
      </c>
      <c r="N17" s="380">
        <f t="shared" ref="N17:N20" si="2">SUM(K17:M17)</f>
        <v>48574</v>
      </c>
      <c r="O17" s="380">
        <f t="shared" ref="O17:O26" si="3">G17+K17</f>
        <v>94719.292200000011</v>
      </c>
      <c r="P17" s="380">
        <f t="shared" ref="P17:P26" si="4">H17+L17</f>
        <v>23072.648099999999</v>
      </c>
      <c r="Q17" s="380">
        <f t="shared" ref="Q17:Q26" si="5">I17+M17</f>
        <v>3643.0497000000005</v>
      </c>
      <c r="R17" s="380">
        <f t="shared" ref="R17:R26" si="6">SUM(O17:Q17)</f>
        <v>121434.99000000002</v>
      </c>
      <c r="S17" s="380">
        <f t="shared" ref="S17:S26" si="7">C17-O17</f>
        <v>21874.007999999987</v>
      </c>
      <c r="T17" s="380">
        <f t="shared" ref="T17:T26" si="8">D17-P17</f>
        <v>5328.2839999999997</v>
      </c>
      <c r="U17" s="380">
        <f t="shared" ref="U17:U26" si="9">E17-Q17</f>
        <v>841.30799999999908</v>
      </c>
      <c r="V17" s="400">
        <f t="shared" ref="V17:V26" si="10">SUM(S17:U17)</f>
        <v>28043.599999999984</v>
      </c>
      <c r="Y17" s="670"/>
      <c r="Z17" s="670"/>
      <c r="AA17" s="670"/>
      <c r="AB17" s="670"/>
    </row>
    <row r="18" spans="1:28" ht="25.5">
      <c r="A18" s="3">
        <v>3</v>
      </c>
      <c r="B18" s="152" t="s">
        <v>124</v>
      </c>
      <c r="C18" s="380">
        <v>2119.2912000000001</v>
      </c>
      <c r="D18" s="380">
        <v>516.23760000000004</v>
      </c>
      <c r="E18" s="380">
        <v>81.511200000000002</v>
      </c>
      <c r="F18" s="371">
        <f t="shared" si="0"/>
        <v>2717.04</v>
      </c>
      <c r="G18" s="380">
        <v>1705.4076</v>
      </c>
      <c r="H18" s="380">
        <v>415.41980000000001</v>
      </c>
      <c r="I18" s="380">
        <v>65.592600000000004</v>
      </c>
      <c r="J18" s="371">
        <f t="shared" si="1"/>
        <v>2186.42</v>
      </c>
      <c r="K18" s="380">
        <v>0</v>
      </c>
      <c r="L18" s="380">
        <v>0</v>
      </c>
      <c r="M18" s="380">
        <v>0</v>
      </c>
      <c r="N18" s="380">
        <f t="shared" si="2"/>
        <v>0</v>
      </c>
      <c r="O18" s="380">
        <f t="shared" si="3"/>
        <v>1705.4076</v>
      </c>
      <c r="P18" s="380">
        <f t="shared" si="4"/>
        <v>415.41980000000001</v>
      </c>
      <c r="Q18" s="380">
        <f t="shared" si="5"/>
        <v>65.592600000000004</v>
      </c>
      <c r="R18" s="380">
        <f t="shared" si="6"/>
        <v>2186.42</v>
      </c>
      <c r="S18" s="380">
        <f t="shared" si="7"/>
        <v>413.88360000000011</v>
      </c>
      <c r="T18" s="380">
        <f t="shared" si="8"/>
        <v>100.81780000000003</v>
      </c>
      <c r="U18" s="380">
        <f t="shared" si="9"/>
        <v>15.918599999999998</v>
      </c>
      <c r="V18" s="400">
        <f t="shared" si="10"/>
        <v>530.62000000000012</v>
      </c>
    </row>
    <row r="19" spans="1:28">
      <c r="A19" s="3">
        <v>4</v>
      </c>
      <c r="B19" s="153" t="s">
        <v>125</v>
      </c>
      <c r="C19" s="380">
        <v>1663.5762</v>
      </c>
      <c r="D19" s="380">
        <v>405.23009999999999</v>
      </c>
      <c r="E19" s="380">
        <v>63.983699999999999</v>
      </c>
      <c r="F19" s="371">
        <f t="shared" si="0"/>
        <v>2132.79</v>
      </c>
      <c r="G19" s="380">
        <v>969.61799999999994</v>
      </c>
      <c r="H19" s="380">
        <v>236.18899999999999</v>
      </c>
      <c r="I19" s="380">
        <v>37.292999999999999</v>
      </c>
      <c r="J19" s="371">
        <f t="shared" si="1"/>
        <v>1243.0999999999999</v>
      </c>
      <c r="K19" s="380">
        <v>0</v>
      </c>
      <c r="L19" s="380">
        <v>0</v>
      </c>
      <c r="M19" s="380">
        <v>0</v>
      </c>
      <c r="N19" s="380">
        <f t="shared" si="2"/>
        <v>0</v>
      </c>
      <c r="O19" s="380">
        <f t="shared" si="3"/>
        <v>969.61799999999994</v>
      </c>
      <c r="P19" s="380">
        <f t="shared" si="4"/>
        <v>236.18899999999999</v>
      </c>
      <c r="Q19" s="380">
        <f t="shared" si="5"/>
        <v>37.292999999999999</v>
      </c>
      <c r="R19" s="380">
        <f t="shared" si="6"/>
        <v>1243.0999999999999</v>
      </c>
      <c r="S19" s="380">
        <f t="shared" si="7"/>
        <v>693.95820000000003</v>
      </c>
      <c r="T19" s="380">
        <f t="shared" si="8"/>
        <v>169.0411</v>
      </c>
      <c r="U19" s="380">
        <f t="shared" si="9"/>
        <v>26.6907</v>
      </c>
      <c r="V19" s="400">
        <f t="shared" si="10"/>
        <v>889.69</v>
      </c>
    </row>
    <row r="20" spans="1:28" ht="25.5">
      <c r="A20" s="3">
        <v>5</v>
      </c>
      <c r="B20" s="152" t="s">
        <v>126</v>
      </c>
      <c r="C20" s="380">
        <v>19134.648000000001</v>
      </c>
      <c r="D20" s="380">
        <v>4661.0039999999999</v>
      </c>
      <c r="E20" s="380">
        <v>735.94799999999998</v>
      </c>
      <c r="F20" s="371">
        <f t="shared" si="0"/>
        <v>24531.600000000002</v>
      </c>
      <c r="G20" s="380">
        <v>10148.1042</v>
      </c>
      <c r="H20" s="380">
        <v>2471.9740999999999</v>
      </c>
      <c r="I20" s="380">
        <v>390.31169999999997</v>
      </c>
      <c r="J20" s="371">
        <f t="shared" si="1"/>
        <v>13010.39</v>
      </c>
      <c r="K20" s="380">
        <v>6765.4002</v>
      </c>
      <c r="L20" s="380">
        <v>1647.9820999999999</v>
      </c>
      <c r="M20" s="380">
        <v>260.20769999999999</v>
      </c>
      <c r="N20" s="380">
        <f t="shared" si="2"/>
        <v>8673.59</v>
      </c>
      <c r="O20" s="380">
        <f t="shared" si="3"/>
        <v>16913.504399999998</v>
      </c>
      <c r="P20" s="380">
        <f t="shared" si="4"/>
        <v>4119.9561999999996</v>
      </c>
      <c r="Q20" s="380">
        <f t="shared" si="5"/>
        <v>650.51939999999991</v>
      </c>
      <c r="R20" s="380">
        <f t="shared" si="6"/>
        <v>21683.98</v>
      </c>
      <c r="S20" s="380">
        <f t="shared" si="7"/>
        <v>2221.1436000000031</v>
      </c>
      <c r="T20" s="380">
        <f t="shared" si="8"/>
        <v>541.04780000000028</v>
      </c>
      <c r="U20" s="380">
        <f t="shared" si="9"/>
        <v>85.428600000000074</v>
      </c>
      <c r="V20" s="400">
        <f t="shared" si="10"/>
        <v>2847.6200000000035</v>
      </c>
    </row>
    <row r="21" spans="1:28" s="14" customFormat="1">
      <c r="A21" s="237"/>
      <c r="B21" s="248" t="s">
        <v>83</v>
      </c>
      <c r="C21" s="462"/>
      <c r="D21" s="462"/>
      <c r="E21" s="462"/>
      <c r="F21" s="462"/>
      <c r="G21" s="462"/>
      <c r="H21" s="462"/>
      <c r="I21" s="462"/>
      <c r="J21" s="462"/>
      <c r="K21" s="462"/>
      <c r="L21" s="462"/>
      <c r="M21" s="462"/>
      <c r="N21" s="18"/>
      <c r="O21" s="380">
        <f t="shared" si="3"/>
        <v>0</v>
      </c>
      <c r="P21" s="380">
        <f t="shared" si="4"/>
        <v>0</v>
      </c>
      <c r="Q21" s="380">
        <f t="shared" si="5"/>
        <v>0</v>
      </c>
      <c r="R21" s="380">
        <f t="shared" si="6"/>
        <v>0</v>
      </c>
      <c r="S21" s="380">
        <f t="shared" si="7"/>
        <v>0</v>
      </c>
      <c r="T21" s="380">
        <f t="shared" si="8"/>
        <v>0</v>
      </c>
      <c r="U21" s="380">
        <f t="shared" si="9"/>
        <v>0</v>
      </c>
      <c r="V21" s="400">
        <f t="shared" si="10"/>
        <v>0</v>
      </c>
    </row>
    <row r="22" spans="1:28" ht="25.5">
      <c r="A22" s="3"/>
      <c r="B22" s="154" t="s">
        <v>240</v>
      </c>
      <c r="C22" s="8"/>
      <c r="D22" s="8"/>
      <c r="E22" s="8"/>
      <c r="F22" s="239"/>
      <c r="G22" s="8"/>
      <c r="H22" s="8"/>
      <c r="I22" s="8"/>
      <c r="J22" s="239"/>
      <c r="K22" s="8"/>
      <c r="L22" s="8"/>
      <c r="M22" s="8"/>
      <c r="N22" s="8"/>
      <c r="O22" s="380">
        <f t="shared" si="3"/>
        <v>0</v>
      </c>
      <c r="P22" s="380">
        <f t="shared" si="4"/>
        <v>0</v>
      </c>
      <c r="Q22" s="380">
        <f t="shared" si="5"/>
        <v>0</v>
      </c>
      <c r="R22" s="380">
        <f t="shared" si="6"/>
        <v>0</v>
      </c>
      <c r="S22" s="380">
        <f t="shared" si="7"/>
        <v>0</v>
      </c>
      <c r="T22" s="380">
        <f t="shared" si="8"/>
        <v>0</v>
      </c>
      <c r="U22" s="380">
        <f t="shared" si="9"/>
        <v>0</v>
      </c>
      <c r="V22" s="400">
        <f t="shared" si="10"/>
        <v>0</v>
      </c>
    </row>
    <row r="23" spans="1:28">
      <c r="A23" s="3">
        <v>6</v>
      </c>
      <c r="B23" s="152" t="s">
        <v>180</v>
      </c>
      <c r="C23" s="8">
        <v>0</v>
      </c>
      <c r="D23" s="8">
        <v>0</v>
      </c>
      <c r="E23" s="8">
        <v>0</v>
      </c>
      <c r="F23" s="18">
        <f>SUM(C23:E23)</f>
        <v>0</v>
      </c>
      <c r="G23" s="8">
        <v>0</v>
      </c>
      <c r="H23" s="8">
        <v>0</v>
      </c>
      <c r="I23" s="8">
        <v>0</v>
      </c>
      <c r="J23" s="18">
        <f>SUM(G23:I23)</f>
        <v>0</v>
      </c>
      <c r="K23" s="8">
        <v>0</v>
      </c>
      <c r="L23" s="8">
        <v>0</v>
      </c>
      <c r="M23" s="8">
        <v>0</v>
      </c>
      <c r="N23" s="8">
        <f>SUM(K23:M23)</f>
        <v>0</v>
      </c>
      <c r="O23" s="380">
        <f t="shared" si="3"/>
        <v>0</v>
      </c>
      <c r="P23" s="380">
        <f t="shared" si="4"/>
        <v>0</v>
      </c>
      <c r="Q23" s="380">
        <f t="shared" si="5"/>
        <v>0</v>
      </c>
      <c r="R23" s="380">
        <f t="shared" si="6"/>
        <v>0</v>
      </c>
      <c r="S23" s="380">
        <f t="shared" si="7"/>
        <v>0</v>
      </c>
      <c r="T23" s="380">
        <f t="shared" si="8"/>
        <v>0</v>
      </c>
      <c r="U23" s="380">
        <f t="shared" si="9"/>
        <v>0</v>
      </c>
      <c r="V23" s="400">
        <f t="shared" si="10"/>
        <v>0</v>
      </c>
    </row>
    <row r="24" spans="1:28">
      <c r="A24" s="3">
        <v>7</v>
      </c>
      <c r="B24" s="153" t="s">
        <v>128</v>
      </c>
      <c r="C24" s="8">
        <v>0</v>
      </c>
      <c r="D24" s="8">
        <v>0</v>
      </c>
      <c r="E24" s="8">
        <v>0</v>
      </c>
      <c r="F24" s="18">
        <f t="shared" ref="F24:F25" si="11">SUM(C24:E24)</f>
        <v>0</v>
      </c>
      <c r="G24" s="8">
        <v>0</v>
      </c>
      <c r="H24" s="8">
        <v>0</v>
      </c>
      <c r="I24" s="8">
        <v>0</v>
      </c>
      <c r="J24" s="18">
        <f t="shared" ref="J24:J25" si="12">SUM(G24:I24)</f>
        <v>0</v>
      </c>
      <c r="K24" s="8">
        <v>0</v>
      </c>
      <c r="L24" s="8">
        <v>0</v>
      </c>
      <c r="M24" s="8">
        <v>0</v>
      </c>
      <c r="N24" s="8">
        <f t="shared" ref="N24:N25" si="13">SUM(K24:M24)</f>
        <v>0</v>
      </c>
      <c r="O24" s="380">
        <f t="shared" si="3"/>
        <v>0</v>
      </c>
      <c r="P24" s="380">
        <f t="shared" si="4"/>
        <v>0</v>
      </c>
      <c r="Q24" s="380">
        <f t="shared" si="5"/>
        <v>0</v>
      </c>
      <c r="R24" s="380">
        <f t="shared" si="6"/>
        <v>0</v>
      </c>
      <c r="S24" s="380">
        <f t="shared" si="7"/>
        <v>0</v>
      </c>
      <c r="T24" s="380">
        <f t="shared" si="8"/>
        <v>0</v>
      </c>
      <c r="U24" s="380">
        <f t="shared" si="9"/>
        <v>0</v>
      </c>
      <c r="V24" s="400">
        <f t="shared" si="10"/>
        <v>0</v>
      </c>
    </row>
    <row r="25" spans="1:28">
      <c r="A25" s="8"/>
      <c r="B25" s="153" t="s">
        <v>83</v>
      </c>
      <c r="C25" s="8">
        <v>0</v>
      </c>
      <c r="D25" s="8">
        <v>0</v>
      </c>
      <c r="E25" s="8">
        <v>0</v>
      </c>
      <c r="F25" s="18">
        <f t="shared" si="11"/>
        <v>0</v>
      </c>
      <c r="G25" s="8">
        <v>0</v>
      </c>
      <c r="H25" s="8">
        <v>0</v>
      </c>
      <c r="I25" s="8">
        <v>0</v>
      </c>
      <c r="J25" s="18">
        <f t="shared" si="12"/>
        <v>0</v>
      </c>
      <c r="K25" s="8">
        <v>0</v>
      </c>
      <c r="L25" s="8">
        <v>0</v>
      </c>
      <c r="M25" s="8">
        <v>0</v>
      </c>
      <c r="N25" s="8">
        <f t="shared" si="13"/>
        <v>0</v>
      </c>
      <c r="O25" s="380">
        <f t="shared" si="3"/>
        <v>0</v>
      </c>
      <c r="P25" s="380">
        <f t="shared" si="4"/>
        <v>0</v>
      </c>
      <c r="Q25" s="380">
        <f t="shared" si="5"/>
        <v>0</v>
      </c>
      <c r="R25" s="380">
        <f t="shared" si="6"/>
        <v>0</v>
      </c>
      <c r="S25" s="380">
        <f t="shared" si="7"/>
        <v>0</v>
      </c>
      <c r="T25" s="380">
        <f t="shared" si="8"/>
        <v>0</v>
      </c>
      <c r="U25" s="380">
        <f t="shared" si="9"/>
        <v>0</v>
      </c>
      <c r="V25" s="400">
        <f t="shared" si="10"/>
        <v>0</v>
      </c>
    </row>
    <row r="26" spans="1:28">
      <c r="A26" s="8"/>
      <c r="B26" s="153" t="s">
        <v>30</v>
      </c>
      <c r="C26" s="8">
        <f>SUM(C16:C25)</f>
        <v>148327.07760000002</v>
      </c>
      <c r="D26" s="8">
        <f>SUM(D16:D25)</f>
        <v>36130.9548</v>
      </c>
      <c r="E26" s="8">
        <f>SUM(E16:E25)</f>
        <v>5704.8876</v>
      </c>
      <c r="F26" s="18">
        <f>SUM(C26:E26)</f>
        <v>190162.92</v>
      </c>
      <c r="G26" s="8">
        <f>SUM(G16:G25)</f>
        <v>76339.832400000014</v>
      </c>
      <c r="H26" s="8">
        <f>SUM(H16:H25)</f>
        <v>18595.600200000001</v>
      </c>
      <c r="I26" s="8">
        <f>SUM(I16:I25)</f>
        <v>2936.1473999999998</v>
      </c>
      <c r="J26" s="18">
        <f>SUM(G26:I26)</f>
        <v>97871.580000000016</v>
      </c>
      <c r="K26" s="400">
        <f>SUM(K16:K25)</f>
        <v>44653.120200000005</v>
      </c>
      <c r="L26" s="400">
        <f>SUM(L16:L25)</f>
        <v>10877.042099999999</v>
      </c>
      <c r="M26" s="400">
        <f>SUM(M16:M25)</f>
        <v>1717.4277</v>
      </c>
      <c r="N26" s="400">
        <f>SUM(K26:M26)</f>
        <v>57247.590000000004</v>
      </c>
      <c r="O26" s="380">
        <f t="shared" si="3"/>
        <v>120992.95260000002</v>
      </c>
      <c r="P26" s="380">
        <f t="shared" si="4"/>
        <v>29472.6423</v>
      </c>
      <c r="Q26" s="380">
        <f t="shared" si="5"/>
        <v>4653.5751</v>
      </c>
      <c r="R26" s="380">
        <f t="shared" si="6"/>
        <v>155119.17000000001</v>
      </c>
      <c r="S26" s="380">
        <f t="shared" si="7"/>
        <v>27334.125</v>
      </c>
      <c r="T26" s="380">
        <f t="shared" si="8"/>
        <v>6658.3125</v>
      </c>
      <c r="U26" s="380">
        <f t="shared" si="9"/>
        <v>1051.3125</v>
      </c>
      <c r="V26" s="400">
        <f t="shared" si="10"/>
        <v>35043.75</v>
      </c>
    </row>
    <row r="31" spans="1:28">
      <c r="R31" s="641" t="s">
        <v>1027</v>
      </c>
      <c r="S31" s="641"/>
      <c r="T31" s="641"/>
    </row>
    <row r="32" spans="1:28">
      <c r="R32" s="641"/>
      <c r="S32" s="641"/>
      <c r="T32" s="641"/>
    </row>
    <row r="33" spans="18:20">
      <c r="R33" s="641"/>
      <c r="S33" s="641"/>
      <c r="T33" s="641"/>
    </row>
    <row r="34" spans="18:20">
      <c r="R34" s="641"/>
      <c r="S34" s="641"/>
      <c r="T34" s="641"/>
    </row>
  </sheetData>
  <mergeCells count="17">
    <mergeCell ref="Y17:AB17"/>
    <mergeCell ref="AB10:AD10"/>
    <mergeCell ref="A11:A12"/>
    <mergeCell ref="B11:B12"/>
    <mergeCell ref="C11:F12"/>
    <mergeCell ref="G12:J12"/>
    <mergeCell ref="K12:N12"/>
    <mergeCell ref="O12:R12"/>
    <mergeCell ref="G11:R11"/>
    <mergeCell ref="U10:V10"/>
    <mergeCell ref="S11:V12"/>
    <mergeCell ref="R31:T34"/>
    <mergeCell ref="G2:O2"/>
    <mergeCell ref="A3:U3"/>
    <mergeCell ref="A4:U4"/>
    <mergeCell ref="A6:U6"/>
    <mergeCell ref="A8:C8"/>
  </mergeCells>
  <printOptions horizontalCentered="1"/>
  <pageMargins left="0.70866141732283472" right="0.48" top="0.23622047244094491" bottom="0" header="0.31496062992125984" footer="0.31496062992125984"/>
  <pageSetup paperSize="9" scale="56" orientation="landscape" r:id="rId1"/>
  <colBreaks count="1" manualBreakCount="1">
    <brk id="23" max="1048575" man="1"/>
  </colBreaks>
</worksheet>
</file>

<file path=xl/worksheets/sheet50.xml><?xml version="1.0" encoding="utf-8"?>
<worksheet xmlns="http://schemas.openxmlformats.org/spreadsheetml/2006/main" xmlns:r="http://schemas.openxmlformats.org/officeDocument/2006/relationships">
  <sheetPr>
    <pageSetUpPr fitToPage="1"/>
  </sheetPr>
  <dimension ref="A1:P58"/>
  <sheetViews>
    <sheetView view="pageBreakPreview" zoomScale="90" zoomScaleSheetLayoutView="90" workbookViewId="0">
      <selection activeCell="I55" sqref="I55:M58"/>
    </sheetView>
  </sheetViews>
  <sheetFormatPr defaultColWidth="9.140625" defaultRowHeight="12.75"/>
  <cols>
    <col min="1" max="1" width="8.5703125" style="192" customWidth="1"/>
    <col min="2" max="2" width="24.5703125" style="192" customWidth="1"/>
    <col min="3" max="4" width="15.140625" style="192" customWidth="1"/>
    <col min="5" max="13" width="9.5703125" style="192" customWidth="1"/>
    <col min="14" max="16384" width="9.140625" style="192"/>
  </cols>
  <sheetData>
    <row r="1" spans="1:16">
      <c r="H1" s="900"/>
      <c r="I1" s="900"/>
      <c r="L1" s="195" t="s">
        <v>542</v>
      </c>
    </row>
    <row r="2" spans="1:16">
      <c r="D2" s="900" t="s">
        <v>493</v>
      </c>
      <c r="E2" s="900"/>
      <c r="F2" s="900"/>
      <c r="G2" s="900"/>
      <c r="H2" s="194"/>
      <c r="I2" s="194"/>
      <c r="L2" s="195"/>
    </row>
    <row r="3" spans="1:16" s="196" customFormat="1" ht="15.75">
      <c r="A3" s="901" t="s">
        <v>682</v>
      </c>
      <c r="B3" s="901"/>
      <c r="C3" s="901"/>
      <c r="D3" s="901"/>
      <c r="E3" s="901"/>
      <c r="F3" s="901"/>
      <c r="G3" s="901"/>
      <c r="H3" s="901"/>
      <c r="I3" s="901"/>
      <c r="J3" s="901"/>
      <c r="K3" s="901"/>
      <c r="L3" s="901"/>
      <c r="M3" s="901"/>
    </row>
    <row r="4" spans="1:16" s="196" customFormat="1" ht="20.25" customHeight="1">
      <c r="A4" s="901" t="s">
        <v>681</v>
      </c>
      <c r="B4" s="901"/>
      <c r="C4" s="901"/>
      <c r="D4" s="901"/>
      <c r="E4" s="901"/>
      <c r="F4" s="901"/>
      <c r="G4" s="901"/>
      <c r="H4" s="901"/>
      <c r="I4" s="901"/>
      <c r="J4" s="901"/>
      <c r="K4" s="901"/>
      <c r="L4" s="901"/>
      <c r="M4" s="901"/>
    </row>
    <row r="6" spans="1:16">
      <c r="A6" s="197" t="s">
        <v>791</v>
      </c>
      <c r="B6" s="198"/>
      <c r="C6" s="198"/>
      <c r="D6" s="198"/>
      <c r="E6" s="198"/>
      <c r="F6" s="198"/>
      <c r="G6" s="198"/>
      <c r="H6" s="198"/>
      <c r="I6" s="198"/>
      <c r="J6" s="198"/>
    </row>
    <row r="8" spans="1:16" s="199" customFormat="1" ht="15" customHeight="1">
      <c r="A8" s="192"/>
      <c r="B8" s="192"/>
      <c r="C8" s="192"/>
      <c r="D8" s="192"/>
      <c r="E8" s="192"/>
      <c r="F8" s="192"/>
      <c r="G8" s="192"/>
      <c r="H8" s="192"/>
      <c r="I8" s="192"/>
      <c r="J8" s="192"/>
      <c r="K8" s="728" t="s">
        <v>978</v>
      </c>
      <c r="L8" s="728"/>
      <c r="M8" s="728"/>
    </row>
    <row r="9" spans="1:16" s="199" customFormat="1" ht="20.25" customHeight="1">
      <c r="A9" s="857" t="s">
        <v>2</v>
      </c>
      <c r="B9" s="857" t="s">
        <v>3</v>
      </c>
      <c r="C9" s="829" t="s">
        <v>276</v>
      </c>
      <c r="D9" s="829" t="s">
        <v>277</v>
      </c>
      <c r="E9" s="903" t="s">
        <v>278</v>
      </c>
      <c r="F9" s="903"/>
      <c r="G9" s="903"/>
      <c r="H9" s="903"/>
      <c r="I9" s="903"/>
      <c r="J9" s="903"/>
      <c r="K9" s="903"/>
      <c r="L9" s="903"/>
      <c r="M9" s="903"/>
      <c r="N9" s="903"/>
      <c r="O9" s="903"/>
      <c r="P9" s="903"/>
    </row>
    <row r="10" spans="1:16" s="199" customFormat="1" ht="35.25" customHeight="1">
      <c r="A10" s="902"/>
      <c r="B10" s="902"/>
      <c r="C10" s="830"/>
      <c r="D10" s="830"/>
      <c r="E10" s="269" t="s">
        <v>279</v>
      </c>
      <c r="F10" s="269" t="s">
        <v>280</v>
      </c>
      <c r="G10" s="269" t="s">
        <v>281</v>
      </c>
      <c r="H10" s="269" t="s">
        <v>282</v>
      </c>
      <c r="I10" s="269" t="s">
        <v>283</v>
      </c>
      <c r="J10" s="269" t="s">
        <v>284</v>
      </c>
      <c r="K10" s="269" t="s">
        <v>285</v>
      </c>
      <c r="L10" s="269" t="s">
        <v>286</v>
      </c>
      <c r="M10" s="582" t="s">
        <v>287</v>
      </c>
      <c r="N10" s="583" t="s">
        <v>1016</v>
      </c>
      <c r="O10" s="583" t="s">
        <v>1017</v>
      </c>
      <c r="P10" s="583" t="s">
        <v>1018</v>
      </c>
    </row>
    <row r="11" spans="1:16" s="199" customFormat="1" ht="12.75" customHeight="1">
      <c r="A11" s="408">
        <v>1</v>
      </c>
      <c r="B11" s="408">
        <v>2</v>
      </c>
      <c r="C11" s="408">
        <v>3</v>
      </c>
      <c r="D11" s="408">
        <v>4</v>
      </c>
      <c r="E11" s="408">
        <v>5</v>
      </c>
      <c r="F11" s="408">
        <v>6</v>
      </c>
      <c r="G11" s="408">
        <v>7</v>
      </c>
      <c r="H11" s="408">
        <v>8</v>
      </c>
      <c r="I11" s="408">
        <v>9</v>
      </c>
      <c r="J11" s="408">
        <v>10</v>
      </c>
      <c r="K11" s="408">
        <v>11</v>
      </c>
      <c r="L11" s="408">
        <v>12</v>
      </c>
      <c r="M11" s="202">
        <v>13</v>
      </c>
      <c r="N11" s="202">
        <v>14</v>
      </c>
      <c r="O11" s="202">
        <v>15</v>
      </c>
      <c r="P11" s="202">
        <v>16</v>
      </c>
    </row>
    <row r="12" spans="1:16" ht="15">
      <c r="A12" s="202">
        <v>1</v>
      </c>
      <c r="B12" s="138" t="s">
        <v>896</v>
      </c>
      <c r="C12" s="511">
        <v>1834</v>
      </c>
      <c r="D12" s="511">
        <v>1834</v>
      </c>
      <c r="E12" s="511">
        <v>1834</v>
      </c>
      <c r="F12" s="511">
        <v>1834</v>
      </c>
      <c r="G12" s="511">
        <v>1834</v>
      </c>
      <c r="H12" s="511">
        <v>1834</v>
      </c>
      <c r="I12" s="511">
        <v>1834</v>
      </c>
      <c r="J12" s="511">
        <v>1834</v>
      </c>
      <c r="K12" s="511">
        <v>1834</v>
      </c>
      <c r="L12" s="511">
        <v>1834</v>
      </c>
      <c r="M12" s="511">
        <v>1834</v>
      </c>
      <c r="N12" s="511">
        <v>1834</v>
      </c>
      <c r="O12" s="511">
        <v>1834</v>
      </c>
      <c r="P12" s="511">
        <v>1834</v>
      </c>
    </row>
    <row r="13" spans="1:16" ht="15">
      <c r="A13" s="202">
        <v>2</v>
      </c>
      <c r="B13" s="138" t="s">
        <v>897</v>
      </c>
      <c r="C13" s="511">
        <v>487</v>
      </c>
      <c r="D13" s="511">
        <v>487</v>
      </c>
      <c r="E13" s="511">
        <v>487</v>
      </c>
      <c r="F13" s="511">
        <v>487</v>
      </c>
      <c r="G13" s="511">
        <v>487</v>
      </c>
      <c r="H13" s="511">
        <v>487</v>
      </c>
      <c r="I13" s="511">
        <v>487</v>
      </c>
      <c r="J13" s="511">
        <v>487</v>
      </c>
      <c r="K13" s="511">
        <v>487</v>
      </c>
      <c r="L13" s="511">
        <v>487</v>
      </c>
      <c r="M13" s="511">
        <v>487</v>
      </c>
      <c r="N13" s="511">
        <v>487</v>
      </c>
      <c r="O13" s="511">
        <v>487</v>
      </c>
      <c r="P13" s="511">
        <v>487</v>
      </c>
    </row>
    <row r="14" spans="1:16" ht="15">
      <c r="A14" s="202">
        <v>3</v>
      </c>
      <c r="B14" s="138" t="s">
        <v>898</v>
      </c>
      <c r="C14" s="511">
        <v>1897</v>
      </c>
      <c r="D14" s="511">
        <v>1897</v>
      </c>
      <c r="E14" s="511">
        <v>1897</v>
      </c>
      <c r="F14" s="511">
        <v>1897</v>
      </c>
      <c r="G14" s="511">
        <v>1897</v>
      </c>
      <c r="H14" s="511">
        <v>1897</v>
      </c>
      <c r="I14" s="511">
        <v>1897</v>
      </c>
      <c r="J14" s="511">
        <v>1897</v>
      </c>
      <c r="K14" s="511">
        <v>1897</v>
      </c>
      <c r="L14" s="511">
        <v>1897</v>
      </c>
      <c r="M14" s="511">
        <v>1897</v>
      </c>
      <c r="N14" s="511">
        <v>1897</v>
      </c>
      <c r="O14" s="511">
        <v>1897</v>
      </c>
      <c r="P14" s="511">
        <v>1897</v>
      </c>
    </row>
    <row r="15" spans="1:16" s="123" customFormat="1" ht="12.75" customHeight="1">
      <c r="A15" s="202">
        <v>4</v>
      </c>
      <c r="B15" s="138" t="s">
        <v>899</v>
      </c>
      <c r="C15" s="511">
        <v>1936</v>
      </c>
      <c r="D15" s="511">
        <v>1936</v>
      </c>
      <c r="E15" s="511">
        <v>1936</v>
      </c>
      <c r="F15" s="511">
        <v>1936</v>
      </c>
      <c r="G15" s="511">
        <v>1936</v>
      </c>
      <c r="H15" s="511">
        <v>1936</v>
      </c>
      <c r="I15" s="511">
        <v>1936</v>
      </c>
      <c r="J15" s="511">
        <v>1936</v>
      </c>
      <c r="K15" s="511">
        <v>1936</v>
      </c>
      <c r="L15" s="511">
        <v>1936</v>
      </c>
      <c r="M15" s="511">
        <v>1936</v>
      </c>
      <c r="N15" s="511">
        <v>1936</v>
      </c>
      <c r="O15" s="511">
        <v>1936</v>
      </c>
      <c r="P15" s="511">
        <v>1936</v>
      </c>
    </row>
    <row r="16" spans="1:16" s="123" customFormat="1" ht="12.75" customHeight="1">
      <c r="A16" s="202">
        <v>5</v>
      </c>
      <c r="B16" s="138" t="s">
        <v>900</v>
      </c>
      <c r="C16" s="512">
        <v>1500</v>
      </c>
      <c r="D16" s="512">
        <v>1500</v>
      </c>
      <c r="E16" s="512">
        <v>1500</v>
      </c>
      <c r="F16" s="512">
        <v>1500</v>
      </c>
      <c r="G16" s="512">
        <v>1500</v>
      </c>
      <c r="H16" s="512">
        <v>1500</v>
      </c>
      <c r="I16" s="512">
        <v>1500</v>
      </c>
      <c r="J16" s="512">
        <v>1500</v>
      </c>
      <c r="K16" s="512">
        <v>1500</v>
      </c>
      <c r="L16" s="512">
        <v>1500</v>
      </c>
      <c r="M16" s="512">
        <v>1500</v>
      </c>
      <c r="N16" s="512">
        <v>1500</v>
      </c>
      <c r="O16" s="512">
        <v>1500</v>
      </c>
      <c r="P16" s="512">
        <v>1500</v>
      </c>
    </row>
    <row r="17" spans="1:16" s="123" customFormat="1" ht="13.15" customHeight="1">
      <c r="A17" s="202">
        <v>6</v>
      </c>
      <c r="B17" s="138" t="s">
        <v>901</v>
      </c>
      <c r="C17" s="512">
        <v>1845</v>
      </c>
      <c r="D17" s="512">
        <v>1845</v>
      </c>
      <c r="E17" s="512">
        <v>1845</v>
      </c>
      <c r="F17" s="512">
        <v>1845</v>
      </c>
      <c r="G17" s="512">
        <v>1845</v>
      </c>
      <c r="H17" s="512">
        <v>1845</v>
      </c>
      <c r="I17" s="512">
        <v>1845</v>
      </c>
      <c r="J17" s="512">
        <v>1845</v>
      </c>
      <c r="K17" s="512">
        <v>1845</v>
      </c>
      <c r="L17" s="512">
        <v>1845</v>
      </c>
      <c r="M17" s="512">
        <v>1845</v>
      </c>
      <c r="N17" s="512">
        <v>1845</v>
      </c>
      <c r="O17" s="512">
        <v>1845</v>
      </c>
      <c r="P17" s="512">
        <v>1845</v>
      </c>
    </row>
    <row r="18" spans="1:16" ht="12.75" customHeight="1">
      <c r="A18" s="202">
        <v>7</v>
      </c>
      <c r="B18" s="138" t="s">
        <v>902</v>
      </c>
      <c r="C18" s="511">
        <v>1895</v>
      </c>
      <c r="D18" s="511">
        <v>1895</v>
      </c>
      <c r="E18" s="511">
        <v>1895</v>
      </c>
      <c r="F18" s="511">
        <v>1895</v>
      </c>
      <c r="G18" s="511">
        <v>1895</v>
      </c>
      <c r="H18" s="511">
        <v>1895</v>
      </c>
      <c r="I18" s="511">
        <v>1895</v>
      </c>
      <c r="J18" s="511">
        <v>1895</v>
      </c>
      <c r="K18" s="511">
        <v>1895</v>
      </c>
      <c r="L18" s="511">
        <v>1895</v>
      </c>
      <c r="M18" s="511">
        <v>1895</v>
      </c>
      <c r="N18" s="511">
        <v>1895</v>
      </c>
      <c r="O18" s="511">
        <v>1895</v>
      </c>
      <c r="P18" s="511">
        <v>1895</v>
      </c>
    </row>
    <row r="19" spans="1:16" ht="15">
      <c r="A19" s="202">
        <v>8</v>
      </c>
      <c r="B19" s="138" t="s">
        <v>903</v>
      </c>
      <c r="C19" s="511">
        <v>1198</v>
      </c>
      <c r="D19" s="511">
        <v>1198</v>
      </c>
      <c r="E19" s="511">
        <v>1198</v>
      </c>
      <c r="F19" s="511">
        <v>1198</v>
      </c>
      <c r="G19" s="511">
        <v>1198</v>
      </c>
      <c r="H19" s="511">
        <v>1198</v>
      </c>
      <c r="I19" s="511">
        <v>1198</v>
      </c>
      <c r="J19" s="511">
        <v>1198</v>
      </c>
      <c r="K19" s="511">
        <v>1198</v>
      </c>
      <c r="L19" s="511">
        <v>1198</v>
      </c>
      <c r="M19" s="511">
        <v>1198</v>
      </c>
      <c r="N19" s="511">
        <v>1198</v>
      </c>
      <c r="O19" s="511">
        <v>1198</v>
      </c>
      <c r="P19" s="511">
        <v>1198</v>
      </c>
    </row>
    <row r="20" spans="1:16" ht="15">
      <c r="A20" s="202">
        <v>9</v>
      </c>
      <c r="B20" s="138" t="s">
        <v>904</v>
      </c>
      <c r="C20" s="511">
        <v>2409</v>
      </c>
      <c r="D20" s="511">
        <v>2409</v>
      </c>
      <c r="E20" s="511">
        <v>2409</v>
      </c>
      <c r="F20" s="511">
        <v>2409</v>
      </c>
      <c r="G20" s="511">
        <v>2409</v>
      </c>
      <c r="H20" s="511">
        <v>2409</v>
      </c>
      <c r="I20" s="511">
        <v>2409</v>
      </c>
      <c r="J20" s="511">
        <v>2409</v>
      </c>
      <c r="K20" s="511">
        <v>2409</v>
      </c>
      <c r="L20" s="511">
        <v>2409</v>
      </c>
      <c r="M20" s="511">
        <v>2409</v>
      </c>
      <c r="N20" s="511">
        <v>2409</v>
      </c>
      <c r="O20" s="511">
        <v>2409</v>
      </c>
      <c r="P20" s="511">
        <v>2409</v>
      </c>
    </row>
    <row r="21" spans="1:16" ht="15">
      <c r="A21" s="202">
        <v>10</v>
      </c>
      <c r="B21" s="138" t="s">
        <v>905</v>
      </c>
      <c r="C21" s="511">
        <v>3275</v>
      </c>
      <c r="D21" s="511">
        <v>3275</v>
      </c>
      <c r="E21" s="511">
        <v>3275</v>
      </c>
      <c r="F21" s="511">
        <v>3275</v>
      </c>
      <c r="G21" s="511">
        <v>3275</v>
      </c>
      <c r="H21" s="511">
        <v>3275</v>
      </c>
      <c r="I21" s="511">
        <v>3275</v>
      </c>
      <c r="J21" s="511">
        <v>3275</v>
      </c>
      <c r="K21" s="511">
        <v>3275</v>
      </c>
      <c r="L21" s="511">
        <v>3275</v>
      </c>
      <c r="M21" s="511">
        <v>3275</v>
      </c>
      <c r="N21" s="511">
        <v>3275</v>
      </c>
      <c r="O21" s="511">
        <v>3275</v>
      </c>
      <c r="P21" s="511">
        <v>3275</v>
      </c>
    </row>
    <row r="22" spans="1:16" ht="15">
      <c r="A22" s="202">
        <v>11</v>
      </c>
      <c r="B22" s="138" t="s">
        <v>906</v>
      </c>
      <c r="C22" s="511">
        <v>1687</v>
      </c>
      <c r="D22" s="511">
        <v>1687</v>
      </c>
      <c r="E22" s="511">
        <v>1687</v>
      </c>
      <c r="F22" s="511">
        <v>1687</v>
      </c>
      <c r="G22" s="511">
        <v>1687</v>
      </c>
      <c r="H22" s="511">
        <v>1687</v>
      </c>
      <c r="I22" s="511">
        <v>1687</v>
      </c>
      <c r="J22" s="511">
        <v>1687</v>
      </c>
      <c r="K22" s="511">
        <v>1687</v>
      </c>
      <c r="L22" s="511">
        <v>1687</v>
      </c>
      <c r="M22" s="511">
        <v>1687</v>
      </c>
      <c r="N22" s="511">
        <v>1687</v>
      </c>
      <c r="O22" s="511">
        <v>1687</v>
      </c>
      <c r="P22" s="511">
        <v>1687</v>
      </c>
    </row>
    <row r="23" spans="1:16" ht="15">
      <c r="A23" s="202">
        <v>12</v>
      </c>
      <c r="B23" s="138" t="s">
        <v>907</v>
      </c>
      <c r="C23" s="511">
        <v>1697</v>
      </c>
      <c r="D23" s="511">
        <v>1697</v>
      </c>
      <c r="E23" s="511">
        <v>1697</v>
      </c>
      <c r="F23" s="511">
        <v>1697</v>
      </c>
      <c r="G23" s="511">
        <v>1697</v>
      </c>
      <c r="H23" s="511">
        <v>1697</v>
      </c>
      <c r="I23" s="511">
        <v>1697</v>
      </c>
      <c r="J23" s="511">
        <v>1697</v>
      </c>
      <c r="K23" s="511">
        <v>1697</v>
      </c>
      <c r="L23" s="511">
        <v>1697</v>
      </c>
      <c r="M23" s="511">
        <v>1697</v>
      </c>
      <c r="N23" s="511">
        <v>1697</v>
      </c>
      <c r="O23" s="511">
        <v>1697</v>
      </c>
      <c r="P23" s="511">
        <v>1697</v>
      </c>
    </row>
    <row r="24" spans="1:16" ht="15">
      <c r="A24" s="202">
        <v>13</v>
      </c>
      <c r="B24" s="138" t="s">
        <v>908</v>
      </c>
      <c r="C24" s="511">
        <v>887</v>
      </c>
      <c r="D24" s="511">
        <v>887</v>
      </c>
      <c r="E24" s="511">
        <v>887</v>
      </c>
      <c r="F24" s="511">
        <v>887</v>
      </c>
      <c r="G24" s="511">
        <v>887</v>
      </c>
      <c r="H24" s="511">
        <v>887</v>
      </c>
      <c r="I24" s="511">
        <v>887</v>
      </c>
      <c r="J24" s="511">
        <v>887</v>
      </c>
      <c r="K24" s="511">
        <v>887</v>
      </c>
      <c r="L24" s="511">
        <v>887</v>
      </c>
      <c r="M24" s="511">
        <v>887</v>
      </c>
      <c r="N24" s="511">
        <v>887</v>
      </c>
      <c r="O24" s="511">
        <v>887</v>
      </c>
      <c r="P24" s="511">
        <v>887</v>
      </c>
    </row>
    <row r="25" spans="1:16" ht="15">
      <c r="A25" s="202">
        <v>14</v>
      </c>
      <c r="B25" s="138" t="s">
        <v>909</v>
      </c>
      <c r="C25" s="511">
        <v>1210</v>
      </c>
      <c r="D25" s="511">
        <v>1210</v>
      </c>
      <c r="E25" s="511">
        <v>1210</v>
      </c>
      <c r="F25" s="511">
        <v>1210</v>
      </c>
      <c r="G25" s="511">
        <v>1210</v>
      </c>
      <c r="H25" s="511">
        <v>1210</v>
      </c>
      <c r="I25" s="511">
        <v>1210</v>
      </c>
      <c r="J25" s="511">
        <v>1210</v>
      </c>
      <c r="K25" s="511">
        <v>1210</v>
      </c>
      <c r="L25" s="511">
        <v>1210</v>
      </c>
      <c r="M25" s="511">
        <v>1210</v>
      </c>
      <c r="N25" s="511">
        <v>1210</v>
      </c>
      <c r="O25" s="511">
        <v>1210</v>
      </c>
      <c r="P25" s="511">
        <v>1210</v>
      </c>
    </row>
    <row r="26" spans="1:16" ht="15">
      <c r="A26" s="202">
        <v>15</v>
      </c>
      <c r="B26" s="138" t="s">
        <v>910</v>
      </c>
      <c r="C26" s="511">
        <v>2083</v>
      </c>
      <c r="D26" s="511">
        <v>2083</v>
      </c>
      <c r="E26" s="511">
        <v>2083</v>
      </c>
      <c r="F26" s="511">
        <v>2083</v>
      </c>
      <c r="G26" s="511">
        <v>2083</v>
      </c>
      <c r="H26" s="511">
        <v>2083</v>
      </c>
      <c r="I26" s="511">
        <v>2083</v>
      </c>
      <c r="J26" s="511">
        <v>2083</v>
      </c>
      <c r="K26" s="511">
        <v>2083</v>
      </c>
      <c r="L26" s="511">
        <v>2083</v>
      </c>
      <c r="M26" s="511">
        <v>2083</v>
      </c>
      <c r="N26" s="511">
        <v>2083</v>
      </c>
      <c r="O26" s="511">
        <v>2083</v>
      </c>
      <c r="P26" s="511">
        <v>2083</v>
      </c>
    </row>
    <row r="27" spans="1:16" ht="15">
      <c r="A27" s="202">
        <v>16</v>
      </c>
      <c r="B27" s="138" t="s">
        <v>911</v>
      </c>
      <c r="C27" s="511">
        <v>1061</v>
      </c>
      <c r="D27" s="511">
        <v>1061</v>
      </c>
      <c r="E27" s="511">
        <v>1061</v>
      </c>
      <c r="F27" s="511">
        <v>1061</v>
      </c>
      <c r="G27" s="511">
        <v>1061</v>
      </c>
      <c r="H27" s="511">
        <v>1061</v>
      </c>
      <c r="I27" s="511">
        <v>1061</v>
      </c>
      <c r="J27" s="511">
        <v>1061</v>
      </c>
      <c r="K27" s="511">
        <v>1061</v>
      </c>
      <c r="L27" s="511">
        <v>1061</v>
      </c>
      <c r="M27" s="511">
        <v>1061</v>
      </c>
      <c r="N27" s="511">
        <v>1061</v>
      </c>
      <c r="O27" s="511">
        <v>1061</v>
      </c>
      <c r="P27" s="511">
        <v>1061</v>
      </c>
    </row>
    <row r="28" spans="1:16" ht="15">
      <c r="A28" s="202">
        <v>17</v>
      </c>
      <c r="B28" s="138" t="s">
        <v>912</v>
      </c>
      <c r="C28" s="511">
        <v>1516</v>
      </c>
      <c r="D28" s="511">
        <v>1516</v>
      </c>
      <c r="E28" s="511">
        <v>1516</v>
      </c>
      <c r="F28" s="511">
        <v>1516</v>
      </c>
      <c r="G28" s="511">
        <v>1516</v>
      </c>
      <c r="H28" s="511">
        <v>1516</v>
      </c>
      <c r="I28" s="511">
        <v>1516</v>
      </c>
      <c r="J28" s="511">
        <v>1516</v>
      </c>
      <c r="K28" s="511">
        <v>1516</v>
      </c>
      <c r="L28" s="511">
        <v>1516</v>
      </c>
      <c r="M28" s="511">
        <v>1516</v>
      </c>
      <c r="N28" s="511">
        <v>1516</v>
      </c>
      <c r="O28" s="511">
        <v>1516</v>
      </c>
      <c r="P28" s="511">
        <v>1516</v>
      </c>
    </row>
    <row r="29" spans="1:16" ht="15">
      <c r="A29" s="202">
        <v>18</v>
      </c>
      <c r="B29" s="138" t="s">
        <v>913</v>
      </c>
      <c r="C29" s="511">
        <v>695</v>
      </c>
      <c r="D29" s="511">
        <v>695</v>
      </c>
      <c r="E29" s="511">
        <v>695</v>
      </c>
      <c r="F29" s="511">
        <v>695</v>
      </c>
      <c r="G29" s="511">
        <v>695</v>
      </c>
      <c r="H29" s="511">
        <v>695</v>
      </c>
      <c r="I29" s="511">
        <v>695</v>
      </c>
      <c r="J29" s="511">
        <v>695</v>
      </c>
      <c r="K29" s="511">
        <v>695</v>
      </c>
      <c r="L29" s="511">
        <v>695</v>
      </c>
      <c r="M29" s="511">
        <v>695</v>
      </c>
      <c r="N29" s="511">
        <v>695</v>
      </c>
      <c r="O29" s="511">
        <v>695</v>
      </c>
      <c r="P29" s="511">
        <v>695</v>
      </c>
    </row>
    <row r="30" spans="1:16" ht="15">
      <c r="A30" s="202">
        <v>19</v>
      </c>
      <c r="B30" s="138" t="s">
        <v>914</v>
      </c>
      <c r="C30" s="511">
        <v>1482</v>
      </c>
      <c r="D30" s="511">
        <v>1482</v>
      </c>
      <c r="E30" s="511">
        <v>1482</v>
      </c>
      <c r="F30" s="511">
        <v>1482</v>
      </c>
      <c r="G30" s="511">
        <v>1482</v>
      </c>
      <c r="H30" s="511">
        <v>1482</v>
      </c>
      <c r="I30" s="511">
        <v>1482</v>
      </c>
      <c r="J30" s="511">
        <v>1482</v>
      </c>
      <c r="K30" s="511">
        <v>1482</v>
      </c>
      <c r="L30" s="511">
        <v>1482</v>
      </c>
      <c r="M30" s="511">
        <v>1482</v>
      </c>
      <c r="N30" s="511">
        <v>1482</v>
      </c>
      <c r="O30" s="511">
        <v>1482</v>
      </c>
      <c r="P30" s="511">
        <v>1482</v>
      </c>
    </row>
    <row r="31" spans="1:16" ht="15">
      <c r="A31" s="202">
        <v>20</v>
      </c>
      <c r="B31" s="138" t="s">
        <v>915</v>
      </c>
      <c r="C31" s="511">
        <v>2921</v>
      </c>
      <c r="D31" s="511">
        <v>2921</v>
      </c>
      <c r="E31" s="511">
        <v>2921</v>
      </c>
      <c r="F31" s="511">
        <v>2921</v>
      </c>
      <c r="G31" s="511">
        <v>2921</v>
      </c>
      <c r="H31" s="511">
        <v>2921</v>
      </c>
      <c r="I31" s="511">
        <v>2921</v>
      </c>
      <c r="J31" s="511">
        <v>2921</v>
      </c>
      <c r="K31" s="511">
        <v>2921</v>
      </c>
      <c r="L31" s="511">
        <v>2921</v>
      </c>
      <c r="M31" s="511">
        <v>2921</v>
      </c>
      <c r="N31" s="511">
        <v>2921</v>
      </c>
      <c r="O31" s="511">
        <v>2921</v>
      </c>
      <c r="P31" s="511">
        <v>2921</v>
      </c>
    </row>
    <row r="32" spans="1:16" ht="15">
      <c r="A32" s="202">
        <v>21</v>
      </c>
      <c r="B32" s="138" t="s">
        <v>916</v>
      </c>
      <c r="C32" s="511">
        <v>1077</v>
      </c>
      <c r="D32" s="511">
        <v>1077</v>
      </c>
      <c r="E32" s="511">
        <v>1077</v>
      </c>
      <c r="F32" s="511">
        <v>1077</v>
      </c>
      <c r="G32" s="511">
        <v>1077</v>
      </c>
      <c r="H32" s="511">
        <v>1077</v>
      </c>
      <c r="I32" s="511">
        <v>1077</v>
      </c>
      <c r="J32" s="511">
        <v>1077</v>
      </c>
      <c r="K32" s="511">
        <v>1077</v>
      </c>
      <c r="L32" s="511">
        <v>1077</v>
      </c>
      <c r="M32" s="511">
        <v>1077</v>
      </c>
      <c r="N32" s="511">
        <v>1077</v>
      </c>
      <c r="O32" s="511">
        <v>1077</v>
      </c>
      <c r="P32" s="511">
        <v>1077</v>
      </c>
    </row>
    <row r="33" spans="1:16" ht="15">
      <c r="A33" s="202">
        <v>22</v>
      </c>
      <c r="B33" s="138" t="s">
        <v>917</v>
      </c>
      <c r="C33" s="511">
        <v>3069</v>
      </c>
      <c r="D33" s="511">
        <v>3069</v>
      </c>
      <c r="E33" s="511">
        <v>3069</v>
      </c>
      <c r="F33" s="511">
        <v>3069</v>
      </c>
      <c r="G33" s="511">
        <v>3069</v>
      </c>
      <c r="H33" s="511">
        <v>3069</v>
      </c>
      <c r="I33" s="511">
        <v>3069</v>
      </c>
      <c r="J33" s="511">
        <v>3069</v>
      </c>
      <c r="K33" s="511">
        <v>3069</v>
      </c>
      <c r="L33" s="511">
        <v>3069</v>
      </c>
      <c r="M33" s="511">
        <v>3069</v>
      </c>
      <c r="N33" s="511">
        <v>3069</v>
      </c>
      <c r="O33" s="511">
        <v>3069</v>
      </c>
      <c r="P33" s="511">
        <v>3069</v>
      </c>
    </row>
    <row r="34" spans="1:16" ht="15">
      <c r="A34" s="202">
        <v>23</v>
      </c>
      <c r="B34" s="138" t="s">
        <v>918</v>
      </c>
      <c r="C34" s="511">
        <v>2185</v>
      </c>
      <c r="D34" s="511">
        <v>2185</v>
      </c>
      <c r="E34" s="511">
        <v>2185</v>
      </c>
      <c r="F34" s="511">
        <v>2185</v>
      </c>
      <c r="G34" s="511">
        <v>2185</v>
      </c>
      <c r="H34" s="511">
        <v>2185</v>
      </c>
      <c r="I34" s="511">
        <v>2185</v>
      </c>
      <c r="J34" s="511">
        <v>2185</v>
      </c>
      <c r="K34" s="511">
        <v>2185</v>
      </c>
      <c r="L34" s="511">
        <v>2185</v>
      </c>
      <c r="M34" s="511">
        <v>2185</v>
      </c>
      <c r="N34" s="511">
        <v>2185</v>
      </c>
      <c r="O34" s="511">
        <v>2185</v>
      </c>
      <c r="P34" s="511">
        <v>2185</v>
      </c>
    </row>
    <row r="35" spans="1:16" ht="15">
      <c r="A35" s="202">
        <v>24</v>
      </c>
      <c r="B35" s="138" t="s">
        <v>919</v>
      </c>
      <c r="C35" s="511">
        <v>1682</v>
      </c>
      <c r="D35" s="511">
        <v>1680</v>
      </c>
      <c r="E35" s="511">
        <v>1680</v>
      </c>
      <c r="F35" s="511">
        <v>1680</v>
      </c>
      <c r="G35" s="511">
        <v>1680</v>
      </c>
      <c r="H35" s="511">
        <v>1680</v>
      </c>
      <c r="I35" s="511">
        <v>1680</v>
      </c>
      <c r="J35" s="511">
        <v>1680</v>
      </c>
      <c r="K35" s="511">
        <v>1680</v>
      </c>
      <c r="L35" s="511">
        <v>1680</v>
      </c>
      <c r="M35" s="511">
        <v>1680</v>
      </c>
      <c r="N35" s="511">
        <v>1680</v>
      </c>
      <c r="O35" s="511">
        <v>1680</v>
      </c>
      <c r="P35" s="511">
        <v>1680</v>
      </c>
    </row>
    <row r="36" spans="1:16" ht="15">
      <c r="A36" s="202">
        <v>25</v>
      </c>
      <c r="B36" s="138" t="s">
        <v>920</v>
      </c>
      <c r="C36" s="511">
        <v>2533</v>
      </c>
      <c r="D36" s="511">
        <v>2533</v>
      </c>
      <c r="E36" s="511">
        <v>2533</v>
      </c>
      <c r="F36" s="511">
        <v>2533</v>
      </c>
      <c r="G36" s="511">
        <v>2533</v>
      </c>
      <c r="H36" s="511">
        <v>2533</v>
      </c>
      <c r="I36" s="511">
        <v>2533</v>
      </c>
      <c r="J36" s="511">
        <v>2533</v>
      </c>
      <c r="K36" s="511">
        <v>2533</v>
      </c>
      <c r="L36" s="511">
        <v>2533</v>
      </c>
      <c r="M36" s="511">
        <v>2533</v>
      </c>
      <c r="N36" s="511">
        <v>2533</v>
      </c>
      <c r="O36" s="511">
        <v>2533</v>
      </c>
      <c r="P36" s="511">
        <v>2533</v>
      </c>
    </row>
    <row r="37" spans="1:16" ht="15">
      <c r="A37" s="202">
        <v>26</v>
      </c>
      <c r="B37" s="138" t="s">
        <v>921</v>
      </c>
      <c r="C37" s="511">
        <v>3421</v>
      </c>
      <c r="D37" s="511">
        <v>3421</v>
      </c>
      <c r="E37" s="511">
        <v>3421</v>
      </c>
      <c r="F37" s="511">
        <v>3421</v>
      </c>
      <c r="G37" s="511">
        <v>3421</v>
      </c>
      <c r="H37" s="511">
        <v>3421</v>
      </c>
      <c r="I37" s="511">
        <v>3421</v>
      </c>
      <c r="J37" s="511">
        <v>3421</v>
      </c>
      <c r="K37" s="511">
        <v>3421</v>
      </c>
      <c r="L37" s="511">
        <v>3421</v>
      </c>
      <c r="M37" s="511">
        <v>3421</v>
      </c>
      <c r="N37" s="511">
        <v>3421</v>
      </c>
      <c r="O37" s="511">
        <v>3421</v>
      </c>
      <c r="P37" s="511">
        <v>3421</v>
      </c>
    </row>
    <row r="38" spans="1:16" ht="15">
      <c r="A38" s="202">
        <v>27</v>
      </c>
      <c r="B38" s="138" t="s">
        <v>922</v>
      </c>
      <c r="C38" s="511">
        <v>3150</v>
      </c>
      <c r="D38" s="511">
        <v>3150</v>
      </c>
      <c r="E38" s="511">
        <v>3150</v>
      </c>
      <c r="F38" s="511">
        <v>3150</v>
      </c>
      <c r="G38" s="511">
        <v>3150</v>
      </c>
      <c r="H38" s="511">
        <v>3150</v>
      </c>
      <c r="I38" s="511">
        <v>3150</v>
      </c>
      <c r="J38" s="511">
        <v>3150</v>
      </c>
      <c r="K38" s="511">
        <v>3150</v>
      </c>
      <c r="L38" s="511">
        <v>3150</v>
      </c>
      <c r="M38" s="511">
        <v>3150</v>
      </c>
      <c r="N38" s="511">
        <v>3150</v>
      </c>
      <c r="O38" s="511">
        <v>3150</v>
      </c>
      <c r="P38" s="511">
        <v>3150</v>
      </c>
    </row>
    <row r="39" spans="1:16" ht="15">
      <c r="A39" s="202">
        <v>28</v>
      </c>
      <c r="B39" s="138" t="s">
        <v>923</v>
      </c>
      <c r="C39" s="511">
        <v>2169</v>
      </c>
      <c r="D39" s="511">
        <v>2169</v>
      </c>
      <c r="E39" s="511">
        <v>2169</v>
      </c>
      <c r="F39" s="511">
        <v>2169</v>
      </c>
      <c r="G39" s="511">
        <v>2169</v>
      </c>
      <c r="H39" s="511">
        <v>2169</v>
      </c>
      <c r="I39" s="511">
        <v>2169</v>
      </c>
      <c r="J39" s="511">
        <v>2169</v>
      </c>
      <c r="K39" s="511">
        <v>2169</v>
      </c>
      <c r="L39" s="511">
        <v>2169</v>
      </c>
      <c r="M39" s="511">
        <v>2169</v>
      </c>
      <c r="N39" s="511">
        <v>2169</v>
      </c>
      <c r="O39" s="511">
        <v>2169</v>
      </c>
      <c r="P39" s="511">
        <v>2169</v>
      </c>
    </row>
    <row r="40" spans="1:16" ht="15">
      <c r="A40" s="202">
        <v>29</v>
      </c>
      <c r="B40" s="138" t="s">
        <v>924</v>
      </c>
      <c r="C40" s="511">
        <v>2081</v>
      </c>
      <c r="D40" s="511">
        <v>2080</v>
      </c>
      <c r="E40" s="511">
        <v>2080</v>
      </c>
      <c r="F40" s="511">
        <v>2080</v>
      </c>
      <c r="G40" s="511">
        <v>2080</v>
      </c>
      <c r="H40" s="511">
        <v>2080</v>
      </c>
      <c r="I40" s="511">
        <v>2080</v>
      </c>
      <c r="J40" s="511">
        <v>2080</v>
      </c>
      <c r="K40" s="511">
        <v>2080</v>
      </c>
      <c r="L40" s="511">
        <v>2080</v>
      </c>
      <c r="M40" s="511">
        <v>2080</v>
      </c>
      <c r="N40" s="511">
        <v>2080</v>
      </c>
      <c r="O40" s="511">
        <v>2080</v>
      </c>
      <c r="P40" s="511">
        <v>2080</v>
      </c>
    </row>
    <row r="41" spans="1:16" ht="15">
      <c r="A41" s="202">
        <v>30</v>
      </c>
      <c r="B41" s="138" t="s">
        <v>925</v>
      </c>
      <c r="C41" s="511">
        <v>1259</v>
      </c>
      <c r="D41" s="511">
        <v>1259</v>
      </c>
      <c r="E41" s="511">
        <v>1259</v>
      </c>
      <c r="F41" s="511">
        <v>1259</v>
      </c>
      <c r="G41" s="511">
        <v>1259</v>
      </c>
      <c r="H41" s="511">
        <v>1259</v>
      </c>
      <c r="I41" s="511">
        <v>1259</v>
      </c>
      <c r="J41" s="511">
        <v>1259</v>
      </c>
      <c r="K41" s="511">
        <v>1259</v>
      </c>
      <c r="L41" s="511">
        <v>1259</v>
      </c>
      <c r="M41" s="511">
        <v>1259</v>
      </c>
      <c r="N41" s="511">
        <v>1259</v>
      </c>
      <c r="O41" s="511">
        <v>1259</v>
      </c>
      <c r="P41" s="511">
        <v>1259</v>
      </c>
    </row>
    <row r="42" spans="1:16" ht="15">
      <c r="A42" s="202">
        <v>31</v>
      </c>
      <c r="B42" s="330" t="s">
        <v>926</v>
      </c>
      <c r="C42" s="511">
        <v>2585</v>
      </c>
      <c r="D42" s="511">
        <v>2585</v>
      </c>
      <c r="E42" s="511">
        <v>2585</v>
      </c>
      <c r="F42" s="511">
        <v>2585</v>
      </c>
      <c r="G42" s="511">
        <v>2585</v>
      </c>
      <c r="H42" s="511">
        <v>2585</v>
      </c>
      <c r="I42" s="511">
        <v>2585</v>
      </c>
      <c r="J42" s="511">
        <v>2585</v>
      </c>
      <c r="K42" s="511">
        <v>2585</v>
      </c>
      <c r="L42" s="511">
        <v>2585</v>
      </c>
      <c r="M42" s="511">
        <v>2585</v>
      </c>
      <c r="N42" s="511">
        <v>2585</v>
      </c>
      <c r="O42" s="511">
        <v>2585</v>
      </c>
      <c r="P42" s="511">
        <v>2585</v>
      </c>
    </row>
    <row r="43" spans="1:16" ht="15">
      <c r="A43" s="202">
        <v>32</v>
      </c>
      <c r="B43" s="330" t="s">
        <v>927</v>
      </c>
      <c r="C43" s="511">
        <v>2496</v>
      </c>
      <c r="D43" s="511">
        <v>2496</v>
      </c>
      <c r="E43" s="511">
        <v>2496</v>
      </c>
      <c r="F43" s="511">
        <v>2496</v>
      </c>
      <c r="G43" s="511">
        <v>2496</v>
      </c>
      <c r="H43" s="511">
        <v>2496</v>
      </c>
      <c r="I43" s="511">
        <v>2496</v>
      </c>
      <c r="J43" s="511">
        <v>2496</v>
      </c>
      <c r="K43" s="511">
        <v>2496</v>
      </c>
      <c r="L43" s="511">
        <v>2496</v>
      </c>
      <c r="M43" s="511">
        <v>2496</v>
      </c>
      <c r="N43" s="511">
        <v>2496</v>
      </c>
      <c r="O43" s="511">
        <v>2496</v>
      </c>
      <c r="P43" s="511">
        <v>2496</v>
      </c>
    </row>
    <row r="44" spans="1:16" ht="15">
      <c r="A44" s="202">
        <v>33</v>
      </c>
      <c r="B44" s="330" t="s">
        <v>928</v>
      </c>
      <c r="C44" s="511">
        <v>497</v>
      </c>
      <c r="D44" s="511">
        <v>497</v>
      </c>
      <c r="E44" s="511">
        <v>497</v>
      </c>
      <c r="F44" s="511">
        <v>497</v>
      </c>
      <c r="G44" s="511">
        <v>497</v>
      </c>
      <c r="H44" s="511">
        <v>497</v>
      </c>
      <c r="I44" s="511">
        <v>497</v>
      </c>
      <c r="J44" s="511">
        <v>497</v>
      </c>
      <c r="K44" s="511">
        <v>497</v>
      </c>
      <c r="L44" s="511">
        <v>497</v>
      </c>
      <c r="M44" s="511">
        <v>497</v>
      </c>
      <c r="N44" s="511">
        <v>497</v>
      </c>
      <c r="O44" s="511">
        <v>497</v>
      </c>
      <c r="P44" s="511">
        <v>497</v>
      </c>
    </row>
    <row r="45" spans="1:16" ht="15">
      <c r="A45" s="202">
        <v>34</v>
      </c>
      <c r="B45" s="330" t="s">
        <v>929</v>
      </c>
      <c r="C45" s="511">
        <v>378</v>
      </c>
      <c r="D45" s="511">
        <v>378</v>
      </c>
      <c r="E45" s="511">
        <v>378</v>
      </c>
      <c r="F45" s="511">
        <v>378</v>
      </c>
      <c r="G45" s="511">
        <v>378</v>
      </c>
      <c r="H45" s="511">
        <v>378</v>
      </c>
      <c r="I45" s="511">
        <v>378</v>
      </c>
      <c r="J45" s="511">
        <v>378</v>
      </c>
      <c r="K45" s="511">
        <v>378</v>
      </c>
      <c r="L45" s="511">
        <v>378</v>
      </c>
      <c r="M45" s="511">
        <v>378</v>
      </c>
      <c r="N45" s="511">
        <v>378</v>
      </c>
      <c r="O45" s="511">
        <v>378</v>
      </c>
      <c r="P45" s="511">
        <v>378</v>
      </c>
    </row>
    <row r="46" spans="1:16" ht="15">
      <c r="A46" s="202">
        <v>35</v>
      </c>
      <c r="B46" s="330" t="s">
        <v>930</v>
      </c>
      <c r="C46" s="511">
        <v>1965</v>
      </c>
      <c r="D46" s="511">
        <v>1965</v>
      </c>
      <c r="E46" s="511">
        <v>1965</v>
      </c>
      <c r="F46" s="511">
        <v>1965</v>
      </c>
      <c r="G46" s="511">
        <v>1965</v>
      </c>
      <c r="H46" s="511">
        <v>1965</v>
      </c>
      <c r="I46" s="511">
        <v>1965</v>
      </c>
      <c r="J46" s="511">
        <v>1965</v>
      </c>
      <c r="K46" s="511">
        <v>1965</v>
      </c>
      <c r="L46" s="511">
        <v>1965</v>
      </c>
      <c r="M46" s="511">
        <v>1965</v>
      </c>
      <c r="N46" s="511">
        <v>1965</v>
      </c>
      <c r="O46" s="511">
        <v>1965</v>
      </c>
      <c r="P46" s="511">
        <v>1965</v>
      </c>
    </row>
    <row r="47" spans="1:16" ht="15">
      <c r="A47" s="202">
        <v>36</v>
      </c>
      <c r="B47" s="330" t="s">
        <v>931</v>
      </c>
      <c r="C47" s="511">
        <v>2127</v>
      </c>
      <c r="D47" s="511">
        <v>2127</v>
      </c>
      <c r="E47" s="511">
        <v>2127</v>
      </c>
      <c r="F47" s="511">
        <v>2127</v>
      </c>
      <c r="G47" s="511">
        <v>2127</v>
      </c>
      <c r="H47" s="511">
        <v>2127</v>
      </c>
      <c r="I47" s="511">
        <v>2127</v>
      </c>
      <c r="J47" s="511">
        <v>2127</v>
      </c>
      <c r="K47" s="511">
        <v>2127</v>
      </c>
      <c r="L47" s="511">
        <v>2127</v>
      </c>
      <c r="M47" s="511">
        <v>2127</v>
      </c>
      <c r="N47" s="511">
        <v>2127</v>
      </c>
      <c r="O47" s="511">
        <v>2127</v>
      </c>
      <c r="P47" s="511">
        <v>2127</v>
      </c>
    </row>
    <row r="48" spans="1:16" ht="15">
      <c r="A48" s="202">
        <v>37</v>
      </c>
      <c r="B48" s="330" t="s">
        <v>932</v>
      </c>
      <c r="C48" s="511">
        <v>1726</v>
      </c>
      <c r="D48" s="511">
        <v>1726</v>
      </c>
      <c r="E48" s="511">
        <v>1726</v>
      </c>
      <c r="F48" s="511">
        <v>1726</v>
      </c>
      <c r="G48" s="511">
        <v>1726</v>
      </c>
      <c r="H48" s="511">
        <v>1726</v>
      </c>
      <c r="I48" s="511">
        <v>1726</v>
      </c>
      <c r="J48" s="511">
        <v>1726</v>
      </c>
      <c r="K48" s="511">
        <v>1726</v>
      </c>
      <c r="L48" s="511">
        <v>1726</v>
      </c>
      <c r="M48" s="511">
        <v>1726</v>
      </c>
      <c r="N48" s="511">
        <v>1726</v>
      </c>
      <c r="O48" s="511">
        <v>1726</v>
      </c>
      <c r="P48" s="511">
        <v>1726</v>
      </c>
    </row>
    <row r="49" spans="1:16" ht="15">
      <c r="A49" s="202">
        <v>38</v>
      </c>
      <c r="B49" s="330" t="s">
        <v>933</v>
      </c>
      <c r="C49" s="511">
        <v>2035</v>
      </c>
      <c r="D49" s="511">
        <v>2034</v>
      </c>
      <c r="E49" s="511">
        <v>2034</v>
      </c>
      <c r="F49" s="511">
        <v>2034</v>
      </c>
      <c r="G49" s="511">
        <v>2034</v>
      </c>
      <c r="H49" s="511">
        <v>2034</v>
      </c>
      <c r="I49" s="511">
        <v>2034</v>
      </c>
      <c r="J49" s="511">
        <v>2034</v>
      </c>
      <c r="K49" s="511">
        <v>2034</v>
      </c>
      <c r="L49" s="511">
        <v>2034</v>
      </c>
      <c r="M49" s="511">
        <v>2034</v>
      </c>
      <c r="N49" s="511">
        <v>2034</v>
      </c>
      <c r="O49" s="511">
        <v>2034</v>
      </c>
      <c r="P49" s="511">
        <v>2034</v>
      </c>
    </row>
    <row r="50" spans="1:16">
      <c r="A50" s="896" t="s">
        <v>14</v>
      </c>
      <c r="B50" s="896"/>
      <c r="C50" s="126">
        <f t="shared" ref="C50:M50" si="0">SUM(C12:C49)</f>
        <v>69950</v>
      </c>
      <c r="D50" s="126">
        <f t="shared" si="0"/>
        <v>69946</v>
      </c>
      <c r="E50" s="126">
        <f t="shared" si="0"/>
        <v>69946</v>
      </c>
      <c r="F50" s="126">
        <f t="shared" si="0"/>
        <v>69946</v>
      </c>
      <c r="G50" s="126">
        <f t="shared" si="0"/>
        <v>69946</v>
      </c>
      <c r="H50" s="126">
        <f t="shared" si="0"/>
        <v>69946</v>
      </c>
      <c r="I50" s="126">
        <f t="shared" si="0"/>
        <v>69946</v>
      </c>
      <c r="J50" s="126">
        <f t="shared" si="0"/>
        <v>69946</v>
      </c>
      <c r="K50" s="126">
        <f t="shared" si="0"/>
        <v>69946</v>
      </c>
      <c r="L50" s="126">
        <f t="shared" si="0"/>
        <v>69946</v>
      </c>
      <c r="M50" s="126">
        <f t="shared" si="0"/>
        <v>69946</v>
      </c>
      <c r="N50" s="126">
        <f>SUM(N12:N49)</f>
        <v>69946</v>
      </c>
      <c r="O50" s="126">
        <f>SUM(O12:O49)</f>
        <v>69946</v>
      </c>
      <c r="P50" s="126">
        <f>SUM(P12:P49)</f>
        <v>69946</v>
      </c>
    </row>
    <row r="51" spans="1:16">
      <c r="A51" s="406"/>
      <c r="B51" s="406"/>
      <c r="C51" s="199"/>
      <c r="D51" s="199"/>
      <c r="E51" s="199"/>
      <c r="F51" s="199"/>
      <c r="G51" s="199"/>
      <c r="H51" s="199"/>
      <c r="I51" s="199"/>
      <c r="J51" s="199"/>
      <c r="K51" s="199"/>
      <c r="L51" s="199"/>
      <c r="M51" s="199"/>
    </row>
    <row r="52" spans="1:16">
      <c r="A52" s="406"/>
      <c r="B52" s="406"/>
      <c r="C52" s="199"/>
      <c r="D52" s="199"/>
      <c r="E52" s="199"/>
      <c r="F52" s="199"/>
      <c r="G52" s="199"/>
      <c r="H52" s="199"/>
      <c r="I52" s="199"/>
      <c r="J52" s="199"/>
      <c r="K52" s="199"/>
      <c r="L52" s="199"/>
      <c r="M52" s="199"/>
    </row>
    <row r="55" spans="1:16" ht="12.75" customHeight="1">
      <c r="K55" s="641" t="s">
        <v>1027</v>
      </c>
      <c r="L55" s="641"/>
      <c r="M55" s="641"/>
    </row>
    <row r="56" spans="1:16" ht="12.75" customHeight="1">
      <c r="K56" s="641"/>
      <c r="L56" s="641"/>
      <c r="M56" s="641"/>
    </row>
    <row r="57" spans="1:16" ht="12.75" customHeight="1">
      <c r="K57" s="641"/>
      <c r="L57" s="641"/>
      <c r="M57" s="641"/>
    </row>
    <row r="58" spans="1:16" ht="12.75" customHeight="1">
      <c r="K58" s="641"/>
      <c r="L58" s="641"/>
      <c r="M58" s="641"/>
    </row>
  </sheetData>
  <mergeCells count="12">
    <mergeCell ref="A50:B50"/>
    <mergeCell ref="K55:M58"/>
    <mergeCell ref="H1:I1"/>
    <mergeCell ref="A3:M3"/>
    <mergeCell ref="A4:M4"/>
    <mergeCell ref="K8:M8"/>
    <mergeCell ref="A9:A10"/>
    <mergeCell ref="B9:B10"/>
    <mergeCell ref="D2:G2"/>
    <mergeCell ref="C9:C10"/>
    <mergeCell ref="D9:D10"/>
    <mergeCell ref="E9:P9"/>
  </mergeCells>
  <printOptions horizontalCentered="1"/>
  <pageMargins left="0.70866141732283472" right="0.70866141732283472" top="0.23622047244094491" bottom="0" header="0.31496062992125984" footer="0.15"/>
  <pageSetup paperSize="9" scale="68" orientation="landscape" r:id="rId1"/>
</worksheet>
</file>

<file path=xl/worksheets/sheet51.xml><?xml version="1.0" encoding="utf-8"?>
<worksheet xmlns="http://schemas.openxmlformats.org/spreadsheetml/2006/main" xmlns:r="http://schemas.openxmlformats.org/officeDocument/2006/relationships">
  <sheetPr>
    <pageSetUpPr fitToPage="1"/>
  </sheetPr>
  <dimension ref="A1:P58"/>
  <sheetViews>
    <sheetView view="pageBreakPreview" topLeftCell="A37" zoomScale="90" zoomScaleSheetLayoutView="90" workbookViewId="0">
      <selection activeCell="I55" sqref="I55:M58"/>
    </sheetView>
  </sheetViews>
  <sheetFormatPr defaultColWidth="9.140625" defaultRowHeight="12.75"/>
  <cols>
    <col min="1" max="1" width="8.5703125" style="192" customWidth="1"/>
    <col min="2" max="2" width="17.85546875" style="192" customWidth="1"/>
    <col min="3" max="3" width="11.140625" style="192" customWidth="1"/>
    <col min="4" max="4" width="17.140625" style="192" customWidth="1"/>
    <col min="5" max="6" width="9.140625" style="192" customWidth="1"/>
    <col min="7" max="7" width="7.85546875" style="192" customWidth="1"/>
    <col min="8" max="8" width="8.42578125" style="192" customWidth="1"/>
    <col min="9" max="9" width="9.28515625" style="192" customWidth="1"/>
    <col min="10" max="10" width="10.28515625" style="192" customWidth="1"/>
    <col min="11" max="11" width="9.140625" style="192" customWidth="1"/>
    <col min="12" max="12" width="10.140625" style="192" customWidth="1"/>
    <col min="13" max="13" width="11" style="192" customWidth="1"/>
    <col min="14" max="16384" width="9.140625" style="192"/>
  </cols>
  <sheetData>
    <row r="1" spans="1:16">
      <c r="H1" s="900"/>
      <c r="I1" s="900"/>
      <c r="L1" s="904" t="s">
        <v>562</v>
      </c>
      <c r="M1" s="904"/>
    </row>
    <row r="2" spans="1:16">
      <c r="C2" s="900" t="s">
        <v>683</v>
      </c>
      <c r="D2" s="900"/>
      <c r="E2" s="900"/>
      <c r="F2" s="900"/>
      <c r="G2" s="900"/>
      <c r="H2" s="900"/>
      <c r="I2" s="900"/>
      <c r="J2" s="900"/>
      <c r="L2" s="195"/>
    </row>
    <row r="3" spans="1:16" s="196" customFormat="1" ht="15.75">
      <c r="A3" s="901" t="s">
        <v>682</v>
      </c>
      <c r="B3" s="901"/>
      <c r="C3" s="901"/>
      <c r="D3" s="901"/>
      <c r="E3" s="901"/>
      <c r="F3" s="901"/>
      <c r="G3" s="901"/>
      <c r="H3" s="901"/>
      <c r="I3" s="901"/>
      <c r="J3" s="901"/>
      <c r="K3" s="901"/>
      <c r="L3" s="901"/>
      <c r="M3" s="901"/>
    </row>
    <row r="4" spans="1:16" s="196" customFormat="1" ht="20.25" customHeight="1">
      <c r="A4" s="901" t="s">
        <v>684</v>
      </c>
      <c r="B4" s="901"/>
      <c r="C4" s="901"/>
      <c r="D4" s="901"/>
      <c r="E4" s="901"/>
      <c r="F4" s="901"/>
      <c r="G4" s="901"/>
      <c r="H4" s="901"/>
      <c r="I4" s="901"/>
      <c r="J4" s="901"/>
      <c r="K4" s="901"/>
      <c r="L4" s="901"/>
      <c r="M4" s="901"/>
    </row>
    <row r="6" spans="1:16">
      <c r="A6" s="197" t="s">
        <v>836</v>
      </c>
      <c r="B6" s="198"/>
      <c r="C6" s="198"/>
      <c r="D6" s="198"/>
      <c r="E6" s="198"/>
      <c r="F6" s="198"/>
      <c r="G6" s="198"/>
      <c r="H6" s="198"/>
      <c r="I6" s="198"/>
      <c r="J6" s="198"/>
    </row>
    <row r="8" spans="1:16" s="199" customFormat="1" ht="15" customHeight="1">
      <c r="A8" s="192"/>
      <c r="B8" s="192"/>
      <c r="C8" s="192"/>
      <c r="D8" s="192"/>
      <c r="E8" s="192"/>
      <c r="F8" s="192"/>
      <c r="G8" s="192"/>
      <c r="H8" s="192"/>
      <c r="I8" s="192"/>
      <c r="J8" s="192"/>
      <c r="K8" s="795" t="s">
        <v>978</v>
      </c>
      <c r="L8" s="795"/>
      <c r="M8" s="795"/>
    </row>
    <row r="9" spans="1:16" s="199" customFormat="1" ht="20.25" customHeight="1">
      <c r="A9" s="857" t="s">
        <v>2</v>
      </c>
      <c r="B9" s="857" t="s">
        <v>3</v>
      </c>
      <c r="C9" s="829" t="s">
        <v>276</v>
      </c>
      <c r="D9" s="829" t="s">
        <v>561</v>
      </c>
      <c r="E9" s="905" t="s">
        <v>735</v>
      </c>
      <c r="F9" s="905"/>
      <c r="G9" s="905"/>
      <c r="H9" s="905"/>
      <c r="I9" s="905"/>
      <c r="J9" s="905"/>
      <c r="K9" s="905"/>
      <c r="L9" s="905"/>
      <c r="M9" s="905"/>
      <c r="N9" s="905"/>
      <c r="O9" s="905"/>
      <c r="P9" s="905"/>
    </row>
    <row r="10" spans="1:16" s="199" customFormat="1" ht="35.25" customHeight="1">
      <c r="A10" s="902"/>
      <c r="B10" s="902"/>
      <c r="C10" s="830"/>
      <c r="D10" s="830"/>
      <c r="E10" s="269" t="s">
        <v>279</v>
      </c>
      <c r="F10" s="269" t="s">
        <v>280</v>
      </c>
      <c r="G10" s="269" t="s">
        <v>281</v>
      </c>
      <c r="H10" s="269" t="s">
        <v>282</v>
      </c>
      <c r="I10" s="269" t="s">
        <v>283</v>
      </c>
      <c r="J10" s="269" t="s">
        <v>284</v>
      </c>
      <c r="K10" s="269" t="s">
        <v>285</v>
      </c>
      <c r="L10" s="269" t="s">
        <v>286</v>
      </c>
      <c r="M10" s="269" t="s">
        <v>287</v>
      </c>
      <c r="N10" s="584">
        <v>43118</v>
      </c>
      <c r="O10" s="211" t="s">
        <v>1017</v>
      </c>
      <c r="P10" s="211" t="s">
        <v>1018</v>
      </c>
    </row>
    <row r="11" spans="1:16" s="199" customFormat="1" ht="12.75" customHeight="1">
      <c r="A11" s="202">
        <v>1</v>
      </c>
      <c r="B11" s="202">
        <v>2</v>
      </c>
      <c r="C11" s="202">
        <v>3</v>
      </c>
      <c r="D11" s="202">
        <v>4</v>
      </c>
      <c r="E11" s="202">
        <v>5</v>
      </c>
      <c r="F11" s="202">
        <v>6</v>
      </c>
      <c r="G11" s="202">
        <v>7</v>
      </c>
      <c r="H11" s="202">
        <v>8</v>
      </c>
      <c r="I11" s="202">
        <v>9</v>
      </c>
      <c r="J11" s="202">
        <v>10</v>
      </c>
      <c r="K11" s="202">
        <v>11</v>
      </c>
      <c r="L11" s="202">
        <v>12</v>
      </c>
      <c r="M11" s="202">
        <v>13</v>
      </c>
      <c r="N11" s="126"/>
      <c r="O11" s="126"/>
      <c r="P11" s="126"/>
    </row>
    <row r="12" spans="1:16" ht="15">
      <c r="A12" s="507">
        <v>1</v>
      </c>
      <c r="B12" s="138" t="s">
        <v>792</v>
      </c>
      <c r="C12" s="127">
        <v>3306</v>
      </c>
      <c r="D12" s="127">
        <v>2597</v>
      </c>
      <c r="E12" s="127">
        <v>2597</v>
      </c>
      <c r="F12" s="127">
        <v>2440</v>
      </c>
      <c r="G12" s="127">
        <v>2480</v>
      </c>
      <c r="H12" s="127">
        <v>2567</v>
      </c>
      <c r="I12" s="124">
        <v>2587</v>
      </c>
      <c r="J12" s="124">
        <v>2533</v>
      </c>
      <c r="K12" s="124">
        <v>2533</v>
      </c>
      <c r="L12" s="124">
        <v>2533</v>
      </c>
      <c r="M12" s="124">
        <v>2533</v>
      </c>
      <c r="N12" s="124">
        <v>2533</v>
      </c>
      <c r="O12" s="124">
        <v>2533</v>
      </c>
      <c r="P12" s="124">
        <v>2533</v>
      </c>
    </row>
    <row r="13" spans="1:16" ht="15">
      <c r="A13" s="507">
        <v>2</v>
      </c>
      <c r="B13" s="138" t="s">
        <v>793</v>
      </c>
      <c r="C13" s="124">
        <v>2077</v>
      </c>
      <c r="D13" s="124">
        <v>1799</v>
      </c>
      <c r="E13" s="124">
        <v>1710</v>
      </c>
      <c r="F13" s="124">
        <v>1725</v>
      </c>
      <c r="G13" s="124">
        <v>1777</v>
      </c>
      <c r="H13" s="124">
        <v>1799</v>
      </c>
      <c r="I13" s="124">
        <v>1796</v>
      </c>
      <c r="J13" s="124">
        <v>1674</v>
      </c>
      <c r="K13" s="124">
        <v>1674</v>
      </c>
      <c r="L13" s="124">
        <v>1674</v>
      </c>
      <c r="M13" s="124">
        <v>1674</v>
      </c>
      <c r="N13" s="124">
        <v>1674</v>
      </c>
      <c r="O13" s="124">
        <v>1674</v>
      </c>
      <c r="P13" s="124">
        <v>1674</v>
      </c>
    </row>
    <row r="14" spans="1:16" ht="15">
      <c r="A14" s="507">
        <v>3</v>
      </c>
      <c r="B14" s="138" t="s">
        <v>794</v>
      </c>
      <c r="C14" s="127">
        <v>1858</v>
      </c>
      <c r="D14" s="127">
        <v>1491</v>
      </c>
      <c r="E14" s="127">
        <v>1491</v>
      </c>
      <c r="F14" s="127">
        <v>1440</v>
      </c>
      <c r="G14" s="127">
        <v>1429</v>
      </c>
      <c r="H14" s="127">
        <v>1307</v>
      </c>
      <c r="I14" s="124">
        <v>1454</v>
      </c>
      <c r="J14" s="124">
        <v>1485</v>
      </c>
      <c r="K14" s="124">
        <v>1485</v>
      </c>
      <c r="L14" s="124">
        <v>1485</v>
      </c>
      <c r="M14" s="124">
        <v>1485</v>
      </c>
      <c r="N14" s="124">
        <v>1485</v>
      </c>
      <c r="O14" s="124">
        <v>1485</v>
      </c>
      <c r="P14" s="124">
        <v>1485</v>
      </c>
    </row>
    <row r="15" spans="1:16" s="123" customFormat="1" ht="12.75" customHeight="1">
      <c r="A15" s="507">
        <v>4</v>
      </c>
      <c r="B15" s="138" t="s">
        <v>795</v>
      </c>
      <c r="C15" s="124">
        <v>1193</v>
      </c>
      <c r="D15" s="124">
        <v>1025</v>
      </c>
      <c r="E15" s="124">
        <v>1025</v>
      </c>
      <c r="F15" s="124">
        <v>992</v>
      </c>
      <c r="G15" s="124">
        <v>1015</v>
      </c>
      <c r="H15" s="124">
        <v>881</v>
      </c>
      <c r="I15" s="124">
        <v>1023</v>
      </c>
      <c r="J15" s="124">
        <v>1013</v>
      </c>
      <c r="K15" s="124">
        <v>1013</v>
      </c>
      <c r="L15" s="124">
        <v>1013</v>
      </c>
      <c r="M15" s="124">
        <v>1013</v>
      </c>
      <c r="N15" s="124">
        <v>1013</v>
      </c>
      <c r="O15" s="124">
        <v>1013</v>
      </c>
      <c r="P15" s="124">
        <v>1013</v>
      </c>
    </row>
    <row r="16" spans="1:16" s="123" customFormat="1" ht="12.75" customHeight="1">
      <c r="A16" s="507">
        <v>5</v>
      </c>
      <c r="B16" s="138" t="s">
        <v>796</v>
      </c>
      <c r="C16" s="513">
        <v>2066</v>
      </c>
      <c r="D16" s="513">
        <v>1702</v>
      </c>
      <c r="E16" s="513">
        <v>1701</v>
      </c>
      <c r="F16" s="513">
        <v>1665</v>
      </c>
      <c r="G16" s="513">
        <v>1702</v>
      </c>
      <c r="H16" s="513">
        <v>1697</v>
      </c>
      <c r="I16" s="513">
        <v>1688</v>
      </c>
      <c r="J16" s="124">
        <v>1674</v>
      </c>
      <c r="K16" s="124">
        <v>1674</v>
      </c>
      <c r="L16" s="124">
        <v>1674</v>
      </c>
      <c r="M16" s="124">
        <v>1674</v>
      </c>
      <c r="N16" s="124">
        <v>1674</v>
      </c>
      <c r="O16" s="124">
        <v>1674</v>
      </c>
      <c r="P16" s="124">
        <v>1674</v>
      </c>
    </row>
    <row r="17" spans="1:16" s="123" customFormat="1" ht="13.15" customHeight="1">
      <c r="A17" s="507">
        <v>6</v>
      </c>
      <c r="B17" s="138" t="s">
        <v>797</v>
      </c>
      <c r="C17" s="513">
        <v>1193</v>
      </c>
      <c r="D17" s="513">
        <v>914</v>
      </c>
      <c r="E17" s="513">
        <v>900</v>
      </c>
      <c r="F17" s="513">
        <v>882</v>
      </c>
      <c r="G17" s="513">
        <v>898</v>
      </c>
      <c r="H17" s="513">
        <v>840</v>
      </c>
      <c r="I17" s="513">
        <v>914</v>
      </c>
      <c r="J17" s="124">
        <v>896</v>
      </c>
      <c r="K17" s="124">
        <v>896</v>
      </c>
      <c r="L17" s="124">
        <v>896</v>
      </c>
      <c r="M17" s="124">
        <v>896</v>
      </c>
      <c r="N17" s="124">
        <v>896</v>
      </c>
      <c r="O17" s="124">
        <v>896</v>
      </c>
      <c r="P17" s="124">
        <v>896</v>
      </c>
    </row>
    <row r="18" spans="1:16" ht="12.75" customHeight="1">
      <c r="A18" s="507">
        <v>7</v>
      </c>
      <c r="B18" s="138" t="s">
        <v>798</v>
      </c>
      <c r="C18" s="124">
        <v>2986</v>
      </c>
      <c r="D18" s="124">
        <v>2425</v>
      </c>
      <c r="E18" s="124">
        <v>2425</v>
      </c>
      <c r="F18" s="124">
        <v>2339</v>
      </c>
      <c r="G18" s="124">
        <v>2353</v>
      </c>
      <c r="H18" s="124">
        <v>2301</v>
      </c>
      <c r="I18" s="124">
        <v>2365</v>
      </c>
      <c r="J18" s="124">
        <v>2350</v>
      </c>
      <c r="K18" s="124">
        <v>2350</v>
      </c>
      <c r="L18" s="124">
        <v>2350</v>
      </c>
      <c r="M18" s="124">
        <v>2350</v>
      </c>
      <c r="N18" s="124">
        <v>2350</v>
      </c>
      <c r="O18" s="124">
        <v>2350</v>
      </c>
      <c r="P18" s="124">
        <v>2350</v>
      </c>
    </row>
    <row r="19" spans="1:16" ht="15">
      <c r="A19" s="507">
        <v>8</v>
      </c>
      <c r="B19" s="138" t="s">
        <v>799</v>
      </c>
      <c r="C19" s="124">
        <v>875</v>
      </c>
      <c r="D19" s="124">
        <v>794</v>
      </c>
      <c r="E19" s="124">
        <v>782</v>
      </c>
      <c r="F19" s="124">
        <v>741</v>
      </c>
      <c r="G19" s="124">
        <v>782</v>
      </c>
      <c r="H19" s="124">
        <v>661</v>
      </c>
      <c r="I19" s="124">
        <v>794</v>
      </c>
      <c r="J19" s="124">
        <v>786</v>
      </c>
      <c r="K19" s="124">
        <v>786</v>
      </c>
      <c r="L19" s="124">
        <v>786</v>
      </c>
      <c r="M19" s="124">
        <v>786</v>
      </c>
      <c r="N19" s="124">
        <v>786</v>
      </c>
      <c r="O19" s="124">
        <v>786</v>
      </c>
      <c r="P19" s="124">
        <v>786</v>
      </c>
    </row>
    <row r="20" spans="1:16" ht="15">
      <c r="A20" s="507">
        <v>9</v>
      </c>
      <c r="B20" s="138" t="s">
        <v>800</v>
      </c>
      <c r="C20" s="124">
        <v>524</v>
      </c>
      <c r="D20" s="124">
        <v>488</v>
      </c>
      <c r="E20" s="124">
        <v>486</v>
      </c>
      <c r="F20" s="124">
        <v>468</v>
      </c>
      <c r="G20" s="124">
        <v>482</v>
      </c>
      <c r="H20" s="124">
        <v>456</v>
      </c>
      <c r="I20" s="124">
        <v>488</v>
      </c>
      <c r="J20" s="124">
        <v>445</v>
      </c>
      <c r="K20" s="124">
        <v>445</v>
      </c>
      <c r="L20" s="124">
        <v>445</v>
      </c>
      <c r="M20" s="124">
        <v>445</v>
      </c>
      <c r="N20" s="124">
        <v>445</v>
      </c>
      <c r="O20" s="124">
        <v>445</v>
      </c>
      <c r="P20" s="124">
        <v>445</v>
      </c>
    </row>
    <row r="21" spans="1:16" ht="15">
      <c r="A21" s="507">
        <v>10</v>
      </c>
      <c r="B21" s="138" t="s">
        <v>801</v>
      </c>
      <c r="C21" s="124">
        <v>1638</v>
      </c>
      <c r="D21" s="124">
        <v>1340</v>
      </c>
      <c r="E21" s="124">
        <v>1340</v>
      </c>
      <c r="F21" s="124">
        <v>1327</v>
      </c>
      <c r="G21" s="124">
        <v>1295</v>
      </c>
      <c r="H21" s="124">
        <v>1273</v>
      </c>
      <c r="I21" s="124">
        <v>1327</v>
      </c>
      <c r="J21" s="124">
        <v>1319</v>
      </c>
      <c r="K21" s="124">
        <v>1319</v>
      </c>
      <c r="L21" s="124">
        <v>1319</v>
      </c>
      <c r="M21" s="124">
        <v>1319</v>
      </c>
      <c r="N21" s="124">
        <v>1319</v>
      </c>
      <c r="O21" s="124">
        <v>1319</v>
      </c>
      <c r="P21" s="124">
        <v>1319</v>
      </c>
    </row>
    <row r="22" spans="1:16" ht="15">
      <c r="A22" s="507">
        <v>11</v>
      </c>
      <c r="B22" s="138" t="s">
        <v>802</v>
      </c>
      <c r="C22" s="124">
        <v>1899</v>
      </c>
      <c r="D22" s="124">
        <v>1621</v>
      </c>
      <c r="E22" s="124">
        <v>1566</v>
      </c>
      <c r="F22" s="124">
        <v>1537</v>
      </c>
      <c r="G22" s="124">
        <v>1559</v>
      </c>
      <c r="H22" s="124">
        <v>1541</v>
      </c>
      <c r="I22" s="124">
        <v>1621</v>
      </c>
      <c r="J22" s="124">
        <v>1538</v>
      </c>
      <c r="K22" s="124">
        <v>1538</v>
      </c>
      <c r="L22" s="124">
        <v>1538</v>
      </c>
      <c r="M22" s="124">
        <v>1538</v>
      </c>
      <c r="N22" s="124">
        <v>1538</v>
      </c>
      <c r="O22" s="124">
        <v>1538</v>
      </c>
      <c r="P22" s="124">
        <v>1538</v>
      </c>
    </row>
    <row r="23" spans="1:16" ht="15">
      <c r="A23" s="507">
        <v>12</v>
      </c>
      <c r="B23" s="138" t="s">
        <v>803</v>
      </c>
      <c r="C23" s="124">
        <v>2428</v>
      </c>
      <c r="D23" s="124">
        <v>1928</v>
      </c>
      <c r="E23" s="124">
        <v>1884</v>
      </c>
      <c r="F23" s="124">
        <v>1866</v>
      </c>
      <c r="G23" s="124">
        <v>1856</v>
      </c>
      <c r="H23" s="124">
        <v>1920</v>
      </c>
      <c r="I23" s="124">
        <v>1882</v>
      </c>
      <c r="J23" s="124">
        <v>1928</v>
      </c>
      <c r="K23" s="124">
        <v>1928</v>
      </c>
      <c r="L23" s="124">
        <v>1928</v>
      </c>
      <c r="M23" s="124">
        <v>1928</v>
      </c>
      <c r="N23" s="124">
        <v>1928</v>
      </c>
      <c r="O23" s="124">
        <v>1928</v>
      </c>
      <c r="P23" s="124">
        <v>1928</v>
      </c>
    </row>
    <row r="24" spans="1:16" ht="15">
      <c r="A24" s="507">
        <v>13</v>
      </c>
      <c r="B24" s="138" t="s">
        <v>804</v>
      </c>
      <c r="C24" s="124">
        <v>2055</v>
      </c>
      <c r="D24" s="124">
        <v>1518</v>
      </c>
      <c r="E24" s="124">
        <v>1518</v>
      </c>
      <c r="F24" s="124">
        <v>1507</v>
      </c>
      <c r="G24" s="124">
        <v>1465</v>
      </c>
      <c r="H24" s="124">
        <v>1428</v>
      </c>
      <c r="I24" s="124">
        <v>1455</v>
      </c>
      <c r="J24" s="124">
        <v>1403</v>
      </c>
      <c r="K24" s="124">
        <v>1403</v>
      </c>
      <c r="L24" s="124">
        <v>1403</v>
      </c>
      <c r="M24" s="124">
        <v>1403</v>
      </c>
      <c r="N24" s="124">
        <v>1403</v>
      </c>
      <c r="O24" s="124">
        <v>1403</v>
      </c>
      <c r="P24" s="124">
        <v>1403</v>
      </c>
    </row>
    <row r="25" spans="1:16" ht="15">
      <c r="A25" s="507">
        <v>14</v>
      </c>
      <c r="B25" s="138" t="s">
        <v>805</v>
      </c>
      <c r="C25" s="124">
        <v>1659</v>
      </c>
      <c r="D25" s="124">
        <v>1386</v>
      </c>
      <c r="E25" s="124">
        <v>1360</v>
      </c>
      <c r="F25" s="124">
        <v>1363</v>
      </c>
      <c r="G25" s="124">
        <v>1386</v>
      </c>
      <c r="H25" s="124">
        <v>1382</v>
      </c>
      <c r="I25" s="124">
        <v>1367</v>
      </c>
      <c r="J25" s="124">
        <v>1355</v>
      </c>
      <c r="K25" s="124">
        <v>1355</v>
      </c>
      <c r="L25" s="124">
        <v>1355</v>
      </c>
      <c r="M25" s="124">
        <v>1355</v>
      </c>
      <c r="N25" s="124">
        <v>1355</v>
      </c>
      <c r="O25" s="124">
        <v>1355</v>
      </c>
      <c r="P25" s="124">
        <v>1355</v>
      </c>
    </row>
    <row r="26" spans="1:16" ht="15">
      <c r="A26" s="507">
        <v>15</v>
      </c>
      <c r="B26" s="138" t="s">
        <v>806</v>
      </c>
      <c r="C26" s="124">
        <v>2971</v>
      </c>
      <c r="D26" s="124">
        <v>2511</v>
      </c>
      <c r="E26" s="124">
        <v>2439</v>
      </c>
      <c r="F26" s="124">
        <v>2451</v>
      </c>
      <c r="G26" s="124">
        <v>2510</v>
      </c>
      <c r="H26" s="124">
        <v>2511</v>
      </c>
      <c r="I26" s="124">
        <v>2361</v>
      </c>
      <c r="J26" s="124">
        <v>2456</v>
      </c>
      <c r="K26" s="124">
        <v>2456</v>
      </c>
      <c r="L26" s="124">
        <v>2456</v>
      </c>
      <c r="M26" s="124">
        <v>2456</v>
      </c>
      <c r="N26" s="124">
        <v>2456</v>
      </c>
      <c r="O26" s="124">
        <v>2456</v>
      </c>
      <c r="P26" s="124">
        <v>2456</v>
      </c>
    </row>
    <row r="27" spans="1:16" ht="15">
      <c r="A27" s="507">
        <v>16</v>
      </c>
      <c r="B27" s="138" t="s">
        <v>807</v>
      </c>
      <c r="C27" s="124">
        <v>1994</v>
      </c>
      <c r="D27" s="124">
        <v>1548</v>
      </c>
      <c r="E27" s="124">
        <v>1475</v>
      </c>
      <c r="F27" s="124">
        <v>1513</v>
      </c>
      <c r="G27" s="124">
        <v>1548</v>
      </c>
      <c r="H27" s="124">
        <v>1146</v>
      </c>
      <c r="I27" s="124">
        <v>1519</v>
      </c>
      <c r="J27" s="124">
        <v>1500</v>
      </c>
      <c r="K27" s="124">
        <v>1500</v>
      </c>
      <c r="L27" s="124">
        <v>1500</v>
      </c>
      <c r="M27" s="124">
        <v>1500</v>
      </c>
      <c r="N27" s="124">
        <v>1500</v>
      </c>
      <c r="O27" s="124">
        <v>1500</v>
      </c>
      <c r="P27" s="124">
        <v>1500</v>
      </c>
    </row>
    <row r="28" spans="1:16" ht="15">
      <c r="A28" s="507">
        <v>17</v>
      </c>
      <c r="B28" s="138" t="s">
        <v>808</v>
      </c>
      <c r="C28" s="124">
        <v>399</v>
      </c>
      <c r="D28" s="124">
        <v>272</v>
      </c>
      <c r="E28" s="124">
        <v>264</v>
      </c>
      <c r="F28" s="124">
        <v>272</v>
      </c>
      <c r="G28" s="124">
        <v>266</v>
      </c>
      <c r="H28" s="124">
        <v>269</v>
      </c>
      <c r="I28" s="124">
        <v>257</v>
      </c>
      <c r="J28" s="124">
        <v>261</v>
      </c>
      <c r="K28" s="124">
        <v>261</v>
      </c>
      <c r="L28" s="124">
        <v>261</v>
      </c>
      <c r="M28" s="124">
        <v>261</v>
      </c>
      <c r="N28" s="124">
        <v>261</v>
      </c>
      <c r="O28" s="124">
        <v>261</v>
      </c>
      <c r="P28" s="124">
        <v>261</v>
      </c>
    </row>
    <row r="29" spans="1:16" ht="15">
      <c r="A29" s="507">
        <v>18</v>
      </c>
      <c r="B29" s="138" t="s">
        <v>809</v>
      </c>
      <c r="C29" s="124">
        <v>1955</v>
      </c>
      <c r="D29" s="124">
        <v>1464</v>
      </c>
      <c r="E29" s="124">
        <v>1443</v>
      </c>
      <c r="F29" s="124">
        <v>1435</v>
      </c>
      <c r="G29" s="124">
        <v>1441</v>
      </c>
      <c r="H29" s="124">
        <v>1452</v>
      </c>
      <c r="I29" s="124">
        <v>1408</v>
      </c>
      <c r="J29" s="124">
        <v>1464</v>
      </c>
      <c r="K29" s="124">
        <v>1464</v>
      </c>
      <c r="L29" s="124">
        <v>1464</v>
      </c>
      <c r="M29" s="124">
        <v>1464</v>
      </c>
      <c r="N29" s="124">
        <v>1464</v>
      </c>
      <c r="O29" s="124">
        <v>1464</v>
      </c>
      <c r="P29" s="124">
        <v>1464</v>
      </c>
    </row>
    <row r="30" spans="1:16" ht="15">
      <c r="A30" s="507">
        <v>19</v>
      </c>
      <c r="B30" s="138" t="s">
        <v>810</v>
      </c>
      <c r="C30" s="124">
        <v>2546</v>
      </c>
      <c r="D30" s="124">
        <v>2305</v>
      </c>
      <c r="E30" s="124">
        <v>2046</v>
      </c>
      <c r="F30" s="124">
        <v>2293</v>
      </c>
      <c r="G30" s="124">
        <v>2163</v>
      </c>
      <c r="H30" s="124">
        <v>2305</v>
      </c>
      <c r="I30" s="124">
        <v>2236</v>
      </c>
      <c r="J30" s="124">
        <v>2242</v>
      </c>
      <c r="K30" s="124">
        <v>2242</v>
      </c>
      <c r="L30" s="124">
        <v>2242</v>
      </c>
      <c r="M30" s="124">
        <v>2242</v>
      </c>
      <c r="N30" s="124">
        <v>2242</v>
      </c>
      <c r="O30" s="124">
        <v>2242</v>
      </c>
      <c r="P30" s="124">
        <v>2242</v>
      </c>
    </row>
    <row r="31" spans="1:16" ht="15">
      <c r="A31" s="507">
        <v>20</v>
      </c>
      <c r="B31" s="138" t="s">
        <v>811</v>
      </c>
      <c r="C31" s="124">
        <v>2464</v>
      </c>
      <c r="D31" s="124">
        <v>1829</v>
      </c>
      <c r="E31" s="124">
        <v>1780</v>
      </c>
      <c r="F31" s="124">
        <v>1829</v>
      </c>
      <c r="G31" s="124">
        <v>1752</v>
      </c>
      <c r="H31" s="124">
        <v>1792</v>
      </c>
      <c r="I31" s="124">
        <v>1791</v>
      </c>
      <c r="J31" s="124">
        <v>1809</v>
      </c>
      <c r="K31" s="124">
        <v>1809</v>
      </c>
      <c r="L31" s="124">
        <v>1809</v>
      </c>
      <c r="M31" s="124">
        <v>1809</v>
      </c>
      <c r="N31" s="124">
        <v>1809</v>
      </c>
      <c r="O31" s="124">
        <v>1809</v>
      </c>
      <c r="P31" s="124">
        <v>1809</v>
      </c>
    </row>
    <row r="32" spans="1:16" ht="15">
      <c r="A32" s="507">
        <v>21</v>
      </c>
      <c r="B32" s="138" t="s">
        <v>812</v>
      </c>
      <c r="C32" s="124">
        <v>2337</v>
      </c>
      <c r="D32" s="124">
        <v>1861</v>
      </c>
      <c r="E32" s="124">
        <v>1725</v>
      </c>
      <c r="F32" s="124">
        <v>1819</v>
      </c>
      <c r="G32" s="124">
        <v>1850</v>
      </c>
      <c r="H32" s="124">
        <v>1501</v>
      </c>
      <c r="I32" s="124">
        <v>1921</v>
      </c>
      <c r="J32" s="124">
        <v>1861</v>
      </c>
      <c r="K32" s="124">
        <v>1861</v>
      </c>
      <c r="L32" s="124">
        <v>1861</v>
      </c>
      <c r="M32" s="124">
        <v>1861</v>
      </c>
      <c r="N32" s="124">
        <v>1861</v>
      </c>
      <c r="O32" s="124">
        <v>1861</v>
      </c>
      <c r="P32" s="124">
        <v>1861</v>
      </c>
    </row>
    <row r="33" spans="1:16" ht="15">
      <c r="A33" s="507">
        <v>22</v>
      </c>
      <c r="B33" s="138" t="s">
        <v>813</v>
      </c>
      <c r="C33" s="124">
        <v>2948</v>
      </c>
      <c r="D33" s="124">
        <v>2205</v>
      </c>
      <c r="E33" s="124">
        <v>2114</v>
      </c>
      <c r="F33" s="124">
        <v>2185</v>
      </c>
      <c r="G33" s="124">
        <v>2186</v>
      </c>
      <c r="H33" s="124">
        <v>2162</v>
      </c>
      <c r="I33" s="124">
        <v>2205</v>
      </c>
      <c r="J33" s="124">
        <v>2183</v>
      </c>
      <c r="K33" s="124">
        <v>2183</v>
      </c>
      <c r="L33" s="124">
        <v>2183</v>
      </c>
      <c r="M33" s="124">
        <v>2183</v>
      </c>
      <c r="N33" s="124">
        <v>2183</v>
      </c>
      <c r="O33" s="124">
        <v>2183</v>
      </c>
      <c r="P33" s="124">
        <v>2183</v>
      </c>
    </row>
    <row r="34" spans="1:16" ht="15">
      <c r="A34" s="507">
        <v>23</v>
      </c>
      <c r="B34" s="138" t="s">
        <v>814</v>
      </c>
      <c r="C34" s="124">
        <v>2544</v>
      </c>
      <c r="D34" s="124">
        <v>2340</v>
      </c>
      <c r="E34" s="124">
        <v>2211</v>
      </c>
      <c r="F34" s="124">
        <v>2179</v>
      </c>
      <c r="G34" s="124">
        <v>2162</v>
      </c>
      <c r="H34" s="124">
        <v>2340</v>
      </c>
      <c r="I34" s="124">
        <v>2282</v>
      </c>
      <c r="J34" s="124">
        <v>2299</v>
      </c>
      <c r="K34" s="124">
        <v>2299</v>
      </c>
      <c r="L34" s="124">
        <v>2299</v>
      </c>
      <c r="M34" s="124">
        <v>2299</v>
      </c>
      <c r="N34" s="124">
        <v>2299</v>
      </c>
      <c r="O34" s="124">
        <v>2299</v>
      </c>
      <c r="P34" s="124">
        <v>2299</v>
      </c>
    </row>
    <row r="35" spans="1:16" ht="15">
      <c r="A35" s="507">
        <v>24</v>
      </c>
      <c r="B35" s="138" t="s">
        <v>815</v>
      </c>
      <c r="C35" s="124">
        <v>2058</v>
      </c>
      <c r="D35" s="124">
        <v>1641</v>
      </c>
      <c r="E35" s="124">
        <v>1562</v>
      </c>
      <c r="F35" s="124">
        <v>1564</v>
      </c>
      <c r="G35" s="124">
        <v>1595</v>
      </c>
      <c r="H35" s="124">
        <v>1636</v>
      </c>
      <c r="I35" s="124">
        <v>1641</v>
      </c>
      <c r="J35" s="124">
        <v>1595</v>
      </c>
      <c r="K35" s="124">
        <v>1595</v>
      </c>
      <c r="L35" s="124">
        <v>1595</v>
      </c>
      <c r="M35" s="124">
        <v>1595</v>
      </c>
      <c r="N35" s="124">
        <v>1595</v>
      </c>
      <c r="O35" s="124">
        <v>1595</v>
      </c>
      <c r="P35" s="124">
        <v>1595</v>
      </c>
    </row>
    <row r="36" spans="1:16" ht="15">
      <c r="A36" s="507">
        <v>25</v>
      </c>
      <c r="B36" s="138" t="s">
        <v>816</v>
      </c>
      <c r="C36" s="124">
        <v>1300</v>
      </c>
      <c r="D36" s="124">
        <v>921</v>
      </c>
      <c r="E36" s="124">
        <v>822</v>
      </c>
      <c r="F36" s="124">
        <v>880</v>
      </c>
      <c r="G36" s="124">
        <v>700</v>
      </c>
      <c r="H36" s="124">
        <v>911</v>
      </c>
      <c r="I36" s="124">
        <v>921</v>
      </c>
      <c r="J36" s="124">
        <v>902</v>
      </c>
      <c r="K36" s="124">
        <v>902</v>
      </c>
      <c r="L36" s="124">
        <v>902</v>
      </c>
      <c r="M36" s="124">
        <v>902</v>
      </c>
      <c r="N36" s="124">
        <v>902</v>
      </c>
      <c r="O36" s="124">
        <v>902</v>
      </c>
      <c r="P36" s="124">
        <v>902</v>
      </c>
    </row>
    <row r="37" spans="1:16" ht="15">
      <c r="A37" s="507">
        <v>26</v>
      </c>
      <c r="B37" s="138" t="s">
        <v>817</v>
      </c>
      <c r="C37" s="124">
        <v>1673</v>
      </c>
      <c r="D37" s="124">
        <v>1395</v>
      </c>
      <c r="E37" s="124">
        <v>1280</v>
      </c>
      <c r="F37" s="124">
        <v>1291</v>
      </c>
      <c r="G37" s="124">
        <v>1338</v>
      </c>
      <c r="H37" s="124">
        <v>1339</v>
      </c>
      <c r="I37" s="124">
        <v>1395</v>
      </c>
      <c r="J37" s="124">
        <v>1366</v>
      </c>
      <c r="K37" s="124">
        <v>1366</v>
      </c>
      <c r="L37" s="124">
        <v>1366</v>
      </c>
      <c r="M37" s="124">
        <v>1366</v>
      </c>
      <c r="N37" s="124">
        <v>1366</v>
      </c>
      <c r="O37" s="124">
        <v>1366</v>
      </c>
      <c r="P37" s="124">
        <v>1366</v>
      </c>
    </row>
    <row r="38" spans="1:16" ht="15">
      <c r="A38" s="507">
        <v>27</v>
      </c>
      <c r="B38" s="138" t="s">
        <v>818</v>
      </c>
      <c r="C38" s="124">
        <v>1879</v>
      </c>
      <c r="D38" s="124">
        <v>1580</v>
      </c>
      <c r="E38" s="124">
        <v>1429</v>
      </c>
      <c r="F38" s="124">
        <v>1463</v>
      </c>
      <c r="G38" s="124">
        <v>1568</v>
      </c>
      <c r="H38" s="124">
        <v>1548</v>
      </c>
      <c r="I38" s="124">
        <v>1580</v>
      </c>
      <c r="J38" s="124">
        <v>1552</v>
      </c>
      <c r="K38" s="124">
        <v>1552</v>
      </c>
      <c r="L38" s="124">
        <v>1552</v>
      </c>
      <c r="M38" s="124">
        <v>1552</v>
      </c>
      <c r="N38" s="124">
        <v>1552</v>
      </c>
      <c r="O38" s="124">
        <v>1552</v>
      </c>
      <c r="P38" s="124">
        <v>1552</v>
      </c>
    </row>
    <row r="39" spans="1:16" ht="15">
      <c r="A39" s="507">
        <v>28</v>
      </c>
      <c r="B39" s="138" t="s">
        <v>819</v>
      </c>
      <c r="C39" s="124">
        <v>1776</v>
      </c>
      <c r="D39" s="124">
        <v>1499</v>
      </c>
      <c r="E39" s="124">
        <v>1499</v>
      </c>
      <c r="F39" s="124">
        <v>1433</v>
      </c>
      <c r="G39" s="124">
        <v>1445</v>
      </c>
      <c r="H39" s="124">
        <v>1119</v>
      </c>
      <c r="I39" s="124">
        <v>1464</v>
      </c>
      <c r="J39" s="124">
        <v>1479</v>
      </c>
      <c r="K39" s="124">
        <v>1479</v>
      </c>
      <c r="L39" s="124">
        <v>1479</v>
      </c>
      <c r="M39" s="124">
        <v>1479</v>
      </c>
      <c r="N39" s="124">
        <v>1479</v>
      </c>
      <c r="O39" s="124">
        <v>1479</v>
      </c>
      <c r="P39" s="124">
        <v>1479</v>
      </c>
    </row>
    <row r="40" spans="1:16" ht="15">
      <c r="A40" s="507">
        <v>29</v>
      </c>
      <c r="B40" s="138" t="s">
        <v>820</v>
      </c>
      <c r="C40" s="124">
        <v>1850</v>
      </c>
      <c r="D40" s="124">
        <v>1630</v>
      </c>
      <c r="E40" s="124">
        <v>1540</v>
      </c>
      <c r="F40" s="124">
        <v>1527</v>
      </c>
      <c r="G40" s="124">
        <v>1552</v>
      </c>
      <c r="H40" s="124">
        <v>1630</v>
      </c>
      <c r="I40" s="124">
        <v>1623</v>
      </c>
      <c r="J40" s="124">
        <v>1611</v>
      </c>
      <c r="K40" s="124">
        <v>1611</v>
      </c>
      <c r="L40" s="124">
        <v>1611</v>
      </c>
      <c r="M40" s="124">
        <v>1611</v>
      </c>
      <c r="N40" s="124">
        <v>1611</v>
      </c>
      <c r="O40" s="124">
        <v>1611</v>
      </c>
      <c r="P40" s="124">
        <v>1611</v>
      </c>
    </row>
    <row r="41" spans="1:16" ht="15">
      <c r="A41" s="507">
        <v>30</v>
      </c>
      <c r="B41" s="138" t="s">
        <v>821</v>
      </c>
      <c r="C41" s="124">
        <v>1054</v>
      </c>
      <c r="D41" s="124">
        <v>885</v>
      </c>
      <c r="E41" s="124">
        <v>885</v>
      </c>
      <c r="F41" s="124">
        <v>867</v>
      </c>
      <c r="G41" s="124">
        <v>876</v>
      </c>
      <c r="H41" s="124">
        <v>665</v>
      </c>
      <c r="I41" s="124">
        <v>882</v>
      </c>
      <c r="J41" s="124">
        <v>874</v>
      </c>
      <c r="K41" s="124">
        <v>874</v>
      </c>
      <c r="L41" s="124">
        <v>874</v>
      </c>
      <c r="M41" s="124">
        <v>874</v>
      </c>
      <c r="N41" s="124">
        <v>874</v>
      </c>
      <c r="O41" s="124">
        <v>874</v>
      </c>
      <c r="P41" s="124">
        <v>874</v>
      </c>
    </row>
    <row r="42" spans="1:16" ht="15">
      <c r="A42" s="507">
        <v>31</v>
      </c>
      <c r="B42" s="330" t="s">
        <v>822</v>
      </c>
      <c r="C42" s="124">
        <v>494</v>
      </c>
      <c r="D42" s="124">
        <v>429</v>
      </c>
      <c r="E42" s="124">
        <v>429</v>
      </c>
      <c r="F42" s="124">
        <v>419</v>
      </c>
      <c r="G42" s="124">
        <v>423</v>
      </c>
      <c r="H42" s="124">
        <v>319</v>
      </c>
      <c r="I42" s="124">
        <v>427</v>
      </c>
      <c r="J42" s="124">
        <v>423</v>
      </c>
      <c r="K42" s="124">
        <v>423</v>
      </c>
      <c r="L42" s="124">
        <v>423</v>
      </c>
      <c r="M42" s="124">
        <v>423</v>
      </c>
      <c r="N42" s="124">
        <v>423</v>
      </c>
      <c r="O42" s="124">
        <v>423</v>
      </c>
      <c r="P42" s="124">
        <v>423</v>
      </c>
    </row>
    <row r="43" spans="1:16" ht="15">
      <c r="A43" s="507">
        <v>32</v>
      </c>
      <c r="B43" s="330" t="s">
        <v>823</v>
      </c>
      <c r="C43" s="124">
        <v>736</v>
      </c>
      <c r="D43" s="124">
        <v>599</v>
      </c>
      <c r="E43" s="124">
        <v>572</v>
      </c>
      <c r="F43" s="124">
        <v>530</v>
      </c>
      <c r="G43" s="124">
        <v>569</v>
      </c>
      <c r="H43" s="124">
        <v>587</v>
      </c>
      <c r="I43" s="124">
        <v>599</v>
      </c>
      <c r="J43" s="124">
        <v>583</v>
      </c>
      <c r="K43" s="124">
        <v>583</v>
      </c>
      <c r="L43" s="124">
        <v>583</v>
      </c>
      <c r="M43" s="124">
        <v>583</v>
      </c>
      <c r="N43" s="124">
        <v>583</v>
      </c>
      <c r="O43" s="124">
        <v>583</v>
      </c>
      <c r="P43" s="124">
        <v>583</v>
      </c>
    </row>
    <row r="44" spans="1:16" ht="15">
      <c r="A44" s="507">
        <v>33</v>
      </c>
      <c r="B44" s="330" t="s">
        <v>824</v>
      </c>
      <c r="C44" s="124">
        <v>1680</v>
      </c>
      <c r="D44" s="124">
        <v>1425</v>
      </c>
      <c r="E44" s="124">
        <v>1374</v>
      </c>
      <c r="F44" s="124">
        <v>1372</v>
      </c>
      <c r="G44" s="124">
        <v>1391</v>
      </c>
      <c r="H44" s="124">
        <v>1402</v>
      </c>
      <c r="I44" s="124">
        <v>1412</v>
      </c>
      <c r="J44" s="124">
        <v>1425</v>
      </c>
      <c r="K44" s="124">
        <v>1425</v>
      </c>
      <c r="L44" s="124">
        <v>1425</v>
      </c>
      <c r="M44" s="124">
        <v>1425</v>
      </c>
      <c r="N44" s="124">
        <v>1425</v>
      </c>
      <c r="O44" s="124">
        <v>1425</v>
      </c>
      <c r="P44" s="124">
        <v>1425</v>
      </c>
    </row>
    <row r="45" spans="1:16" ht="15">
      <c r="A45" s="507">
        <v>34</v>
      </c>
      <c r="B45" s="330" t="s">
        <v>825</v>
      </c>
      <c r="C45" s="124">
        <v>1010</v>
      </c>
      <c r="D45" s="124">
        <v>890</v>
      </c>
      <c r="E45" s="124">
        <v>868</v>
      </c>
      <c r="F45" s="124">
        <v>789</v>
      </c>
      <c r="G45" s="124">
        <v>792</v>
      </c>
      <c r="H45" s="124">
        <v>871</v>
      </c>
      <c r="I45" s="124">
        <v>890</v>
      </c>
      <c r="J45" s="124">
        <v>852</v>
      </c>
      <c r="K45" s="124">
        <v>852</v>
      </c>
      <c r="L45" s="124">
        <v>852</v>
      </c>
      <c r="M45" s="124">
        <v>852</v>
      </c>
      <c r="N45" s="124">
        <v>852</v>
      </c>
      <c r="O45" s="124">
        <v>852</v>
      </c>
      <c r="P45" s="124">
        <v>852</v>
      </c>
    </row>
    <row r="46" spans="1:16" ht="15">
      <c r="A46" s="507">
        <v>35</v>
      </c>
      <c r="B46" s="330" t="s">
        <v>826</v>
      </c>
      <c r="C46" s="124">
        <v>1533</v>
      </c>
      <c r="D46" s="124">
        <v>1366</v>
      </c>
      <c r="E46" s="124">
        <v>1314</v>
      </c>
      <c r="F46" s="124">
        <v>1289</v>
      </c>
      <c r="G46" s="124">
        <v>1297</v>
      </c>
      <c r="H46" s="124">
        <v>1350</v>
      </c>
      <c r="I46" s="124">
        <v>1295</v>
      </c>
      <c r="J46" s="124">
        <v>1366</v>
      </c>
      <c r="K46" s="124">
        <v>1366</v>
      </c>
      <c r="L46" s="124">
        <v>1366</v>
      </c>
      <c r="M46" s="124">
        <v>1366</v>
      </c>
      <c r="N46" s="124">
        <v>1366</v>
      </c>
      <c r="O46" s="124">
        <v>1366</v>
      </c>
      <c r="P46" s="124">
        <v>1366</v>
      </c>
    </row>
    <row r="47" spans="1:16" ht="15">
      <c r="A47" s="507">
        <v>36</v>
      </c>
      <c r="B47" s="330" t="s">
        <v>827</v>
      </c>
      <c r="C47" s="124">
        <v>1254</v>
      </c>
      <c r="D47" s="124">
        <v>1004</v>
      </c>
      <c r="E47" s="124">
        <v>976</v>
      </c>
      <c r="F47" s="124">
        <v>966</v>
      </c>
      <c r="G47" s="124">
        <v>997</v>
      </c>
      <c r="H47" s="124">
        <v>1004</v>
      </c>
      <c r="I47" s="124">
        <v>962</v>
      </c>
      <c r="J47" s="124">
        <v>955</v>
      </c>
      <c r="K47" s="124">
        <v>955</v>
      </c>
      <c r="L47" s="124">
        <v>955</v>
      </c>
      <c r="M47" s="124">
        <v>955</v>
      </c>
      <c r="N47" s="124">
        <v>955</v>
      </c>
      <c r="O47" s="124">
        <v>955</v>
      </c>
      <c r="P47" s="124">
        <v>955</v>
      </c>
    </row>
    <row r="48" spans="1:16" ht="15">
      <c r="A48" s="507">
        <v>37</v>
      </c>
      <c r="B48" s="330" t="s">
        <v>828</v>
      </c>
      <c r="C48" s="124">
        <v>1727</v>
      </c>
      <c r="D48" s="124">
        <v>1354</v>
      </c>
      <c r="E48" s="124">
        <v>744</v>
      </c>
      <c r="F48" s="124">
        <v>1354</v>
      </c>
      <c r="G48" s="124">
        <v>1244</v>
      </c>
      <c r="H48" s="124">
        <v>980</v>
      </c>
      <c r="I48" s="124">
        <v>1335</v>
      </c>
      <c r="J48" s="124">
        <v>1300</v>
      </c>
      <c r="K48" s="124">
        <v>1300</v>
      </c>
      <c r="L48" s="124">
        <v>1300</v>
      </c>
      <c r="M48" s="124">
        <v>1300</v>
      </c>
      <c r="N48" s="124">
        <v>1300</v>
      </c>
      <c r="O48" s="124">
        <v>1300</v>
      </c>
      <c r="P48" s="124">
        <v>1300</v>
      </c>
    </row>
    <row r="49" spans="1:16" ht="15">
      <c r="A49" s="507">
        <v>38</v>
      </c>
      <c r="B49" s="330" t="s">
        <v>829</v>
      </c>
      <c r="C49" s="124">
        <v>1468</v>
      </c>
      <c r="D49" s="124">
        <v>1212</v>
      </c>
      <c r="E49" s="124">
        <v>1186</v>
      </c>
      <c r="F49" s="124">
        <v>1154</v>
      </c>
      <c r="G49" s="124">
        <v>1141</v>
      </c>
      <c r="H49" s="124">
        <v>1212</v>
      </c>
      <c r="I49" s="124">
        <v>1164</v>
      </c>
      <c r="J49" s="124">
        <v>1176</v>
      </c>
      <c r="K49" s="124">
        <v>1176</v>
      </c>
      <c r="L49" s="124">
        <v>1176</v>
      </c>
      <c r="M49" s="124">
        <v>1176</v>
      </c>
      <c r="N49" s="124">
        <v>1176</v>
      </c>
      <c r="O49" s="124">
        <v>1176</v>
      </c>
      <c r="P49" s="124">
        <v>1176</v>
      </c>
    </row>
    <row r="50" spans="1:16">
      <c r="A50" s="896" t="s">
        <v>14</v>
      </c>
      <c r="B50" s="896"/>
      <c r="C50" s="124">
        <f t="shared" ref="C50:M50" si="0">SUM(C12:C49)</f>
        <v>67407</v>
      </c>
      <c r="D50" s="124">
        <f t="shared" si="0"/>
        <v>55193</v>
      </c>
      <c r="E50" s="124">
        <f t="shared" si="0"/>
        <v>52762</v>
      </c>
      <c r="F50" s="124">
        <f t="shared" si="0"/>
        <v>53166</v>
      </c>
      <c r="G50" s="124">
        <f t="shared" si="0"/>
        <v>53285</v>
      </c>
      <c r="H50" s="124">
        <f t="shared" si="0"/>
        <v>52104</v>
      </c>
      <c r="I50" s="124">
        <f t="shared" si="0"/>
        <v>54331</v>
      </c>
      <c r="J50" s="124">
        <f t="shared" si="0"/>
        <v>53933</v>
      </c>
      <c r="K50" s="124">
        <f t="shared" si="0"/>
        <v>53933</v>
      </c>
      <c r="L50" s="124">
        <f t="shared" si="0"/>
        <v>53933</v>
      </c>
      <c r="M50" s="124">
        <f t="shared" si="0"/>
        <v>53933</v>
      </c>
      <c r="N50" s="124">
        <f t="shared" ref="N50:P50" si="1">SUM(N12:N49)</f>
        <v>53933</v>
      </c>
      <c r="O50" s="124">
        <f t="shared" si="1"/>
        <v>53933</v>
      </c>
      <c r="P50" s="124">
        <f t="shared" si="1"/>
        <v>53933</v>
      </c>
    </row>
    <row r="55" spans="1:16" ht="12.75" customHeight="1">
      <c r="K55" s="641" t="s">
        <v>1027</v>
      </c>
      <c r="L55" s="641"/>
      <c r="M55" s="641"/>
    </row>
    <row r="56" spans="1:16" ht="12.75" customHeight="1">
      <c r="K56" s="641"/>
      <c r="L56" s="641"/>
      <c r="M56" s="641"/>
    </row>
    <row r="57" spans="1:16" ht="12.75" customHeight="1">
      <c r="K57" s="641"/>
      <c r="L57" s="641"/>
      <c r="M57" s="641"/>
    </row>
    <row r="58" spans="1:16" ht="12.75" customHeight="1">
      <c r="K58" s="641"/>
      <c r="L58" s="641"/>
      <c r="M58" s="641"/>
    </row>
  </sheetData>
  <mergeCells count="13">
    <mergeCell ref="A50:B50"/>
    <mergeCell ref="K55:M58"/>
    <mergeCell ref="L1:M1"/>
    <mergeCell ref="H1:I1"/>
    <mergeCell ref="A3:M3"/>
    <mergeCell ref="A4:M4"/>
    <mergeCell ref="K8:M8"/>
    <mergeCell ref="A9:A10"/>
    <mergeCell ref="B9:B10"/>
    <mergeCell ref="C9:C10"/>
    <mergeCell ref="D9:D10"/>
    <mergeCell ref="C2:J2"/>
    <mergeCell ref="E9:P9"/>
  </mergeCells>
  <printOptions horizontalCentered="1"/>
  <pageMargins left="0.70866141732283472" right="0.70866141732283472" top="0.23622047244094491" bottom="0" header="0.31496062992125984" footer="0.31496062992125984"/>
  <pageSetup paperSize="9" scale="68" orientation="landscape" r:id="rId1"/>
</worksheet>
</file>

<file path=xl/worksheets/sheet52.xml><?xml version="1.0" encoding="utf-8"?>
<worksheet xmlns="http://schemas.openxmlformats.org/spreadsheetml/2006/main" xmlns:r="http://schemas.openxmlformats.org/officeDocument/2006/relationships">
  <sheetPr>
    <pageSetUpPr fitToPage="1"/>
  </sheetPr>
  <dimension ref="A1:P58"/>
  <sheetViews>
    <sheetView view="pageBreakPreview" topLeftCell="A37" zoomScale="80" zoomScaleNormal="80" zoomScaleSheetLayoutView="80" workbookViewId="0">
      <selection activeCell="I55" sqref="I55:K58"/>
    </sheetView>
  </sheetViews>
  <sheetFormatPr defaultRowHeight="12.75"/>
  <cols>
    <col min="2" max="2" width="20.140625" customWidth="1"/>
    <col min="3" max="3" width="10.28515625" customWidth="1"/>
    <col min="4" max="4" width="10.7109375" customWidth="1"/>
    <col min="5" max="5" width="12.85546875" customWidth="1"/>
    <col min="6" max="6" width="16" customWidth="1"/>
    <col min="7" max="7" width="15.28515625" customWidth="1"/>
    <col min="8" max="8" width="17" customWidth="1"/>
    <col min="9" max="9" width="18" customWidth="1"/>
    <col min="10" max="10" width="11.140625" customWidth="1"/>
    <col min="11" max="11" width="12.7109375" customWidth="1"/>
    <col min="12" max="12" width="11.42578125" customWidth="1"/>
    <col min="13" max="13" width="15.42578125" customWidth="1"/>
  </cols>
  <sheetData>
    <row r="1" spans="1:16" ht="18">
      <c r="C1" s="722" t="s">
        <v>0</v>
      </c>
      <c r="D1" s="722"/>
      <c r="E1" s="722"/>
      <c r="F1" s="722"/>
      <c r="G1" s="722"/>
      <c r="H1" s="722"/>
      <c r="I1" s="722"/>
      <c r="J1" s="215"/>
      <c r="K1" s="215"/>
      <c r="L1" s="894" t="s">
        <v>544</v>
      </c>
      <c r="M1" s="894"/>
      <c r="N1" s="215"/>
      <c r="O1" s="215"/>
      <c r="P1" s="215"/>
    </row>
    <row r="2" spans="1:16" ht="21">
      <c r="B2" s="723" t="s">
        <v>652</v>
      </c>
      <c r="C2" s="723"/>
      <c r="D2" s="723"/>
      <c r="E2" s="723"/>
      <c r="F2" s="723"/>
      <c r="G2" s="723"/>
      <c r="H2" s="723"/>
      <c r="I2" s="723"/>
      <c r="J2" s="723"/>
      <c r="K2" s="723"/>
      <c r="L2" s="723"/>
      <c r="M2" s="216"/>
      <c r="N2" s="216"/>
      <c r="O2" s="216"/>
      <c r="P2" s="216"/>
    </row>
    <row r="3" spans="1:16" ht="21">
      <c r="C3" s="184"/>
      <c r="D3" s="184"/>
      <c r="E3" s="184"/>
      <c r="F3" s="184"/>
      <c r="G3" s="184"/>
      <c r="H3" s="184"/>
      <c r="I3" s="184"/>
      <c r="J3" s="184"/>
      <c r="K3" s="184"/>
      <c r="L3" s="184"/>
      <c r="M3" s="184"/>
      <c r="N3" s="216"/>
      <c r="O3" s="216"/>
      <c r="P3" s="216"/>
    </row>
    <row r="4" spans="1:16" ht="20.25" customHeight="1">
      <c r="A4" s="906" t="s">
        <v>543</v>
      </c>
      <c r="B4" s="906"/>
      <c r="C4" s="906"/>
      <c r="D4" s="906"/>
      <c r="E4" s="906"/>
      <c r="F4" s="906"/>
      <c r="G4" s="906"/>
      <c r="H4" s="906"/>
      <c r="I4" s="906"/>
      <c r="J4" s="906"/>
      <c r="K4" s="906"/>
      <c r="L4" s="906"/>
      <c r="M4" s="906"/>
    </row>
    <row r="5" spans="1:16" ht="20.25" customHeight="1">
      <c r="A5" s="907" t="s">
        <v>836</v>
      </c>
      <c r="B5" s="907"/>
      <c r="C5" s="907"/>
      <c r="D5" s="907"/>
      <c r="E5" s="907"/>
      <c r="F5" s="907"/>
      <c r="G5" s="907"/>
      <c r="H5" s="725" t="s">
        <v>978</v>
      </c>
      <c r="I5" s="725"/>
      <c r="J5" s="725"/>
      <c r="K5" s="725"/>
      <c r="L5" s="725"/>
      <c r="M5" s="725"/>
      <c r="N5" s="91"/>
    </row>
    <row r="6" spans="1:16" ht="15" customHeight="1">
      <c r="A6" s="797" t="s">
        <v>68</v>
      </c>
      <c r="B6" s="797" t="s">
        <v>299</v>
      </c>
      <c r="C6" s="908" t="s">
        <v>430</v>
      </c>
      <c r="D6" s="909"/>
      <c r="E6" s="909"/>
      <c r="F6" s="909"/>
      <c r="G6" s="910"/>
      <c r="H6" s="796" t="s">
        <v>427</v>
      </c>
      <c r="I6" s="796"/>
      <c r="J6" s="796"/>
      <c r="K6" s="796"/>
      <c r="L6" s="796"/>
      <c r="M6" s="797" t="s">
        <v>300</v>
      </c>
    </row>
    <row r="7" spans="1:16" ht="12.75" customHeight="1">
      <c r="A7" s="798"/>
      <c r="B7" s="798"/>
      <c r="C7" s="911"/>
      <c r="D7" s="912"/>
      <c r="E7" s="912"/>
      <c r="F7" s="912"/>
      <c r="G7" s="913"/>
      <c r="H7" s="796"/>
      <c r="I7" s="796"/>
      <c r="J7" s="796"/>
      <c r="K7" s="796"/>
      <c r="L7" s="796"/>
      <c r="M7" s="798"/>
    </row>
    <row r="8" spans="1:16" ht="5.25" customHeight="1">
      <c r="A8" s="798"/>
      <c r="B8" s="798"/>
      <c r="C8" s="911"/>
      <c r="D8" s="912"/>
      <c r="E8" s="912"/>
      <c r="F8" s="912"/>
      <c r="G8" s="913"/>
      <c r="H8" s="796"/>
      <c r="I8" s="796"/>
      <c r="J8" s="796"/>
      <c r="K8" s="796"/>
      <c r="L8" s="796"/>
      <c r="M8" s="798"/>
    </row>
    <row r="9" spans="1:16" ht="68.25" customHeight="1">
      <c r="A9" s="799"/>
      <c r="B9" s="799"/>
      <c r="C9" s="221" t="s">
        <v>301</v>
      </c>
      <c r="D9" s="221" t="s">
        <v>302</v>
      </c>
      <c r="E9" s="221" t="s">
        <v>303</v>
      </c>
      <c r="F9" s="221" t="s">
        <v>304</v>
      </c>
      <c r="G9" s="243" t="s">
        <v>305</v>
      </c>
      <c r="H9" s="242" t="s">
        <v>426</v>
      </c>
      <c r="I9" s="242" t="s">
        <v>431</v>
      </c>
      <c r="J9" s="242" t="s">
        <v>428</v>
      </c>
      <c r="K9" s="242" t="s">
        <v>429</v>
      </c>
      <c r="L9" s="242" t="s">
        <v>41</v>
      </c>
      <c r="M9" s="799"/>
    </row>
    <row r="10" spans="1:16" ht="15">
      <c r="A10" s="222">
        <v>1</v>
      </c>
      <c r="B10" s="222">
        <v>2</v>
      </c>
      <c r="C10" s="222">
        <v>3</v>
      </c>
      <c r="D10" s="222">
        <v>4</v>
      </c>
      <c r="E10" s="222">
        <v>5</v>
      </c>
      <c r="F10" s="222">
        <v>6</v>
      </c>
      <c r="G10" s="222">
        <v>7</v>
      </c>
      <c r="H10" s="222">
        <v>8</v>
      </c>
      <c r="I10" s="222">
        <v>9</v>
      </c>
      <c r="J10" s="222">
        <v>10</v>
      </c>
      <c r="K10" s="222">
        <v>11</v>
      </c>
      <c r="L10" s="222">
        <v>12</v>
      </c>
      <c r="M10" s="222">
        <v>13</v>
      </c>
    </row>
    <row r="11" spans="1:16" ht="15" customHeight="1">
      <c r="A11" s="507">
        <v>1</v>
      </c>
      <c r="B11" s="138" t="s">
        <v>792</v>
      </c>
      <c r="C11" s="147" t="s">
        <v>839</v>
      </c>
      <c r="D11" s="147" t="s">
        <v>839</v>
      </c>
      <c r="E11" s="147" t="s">
        <v>839</v>
      </c>
      <c r="F11" s="147" t="s">
        <v>839</v>
      </c>
      <c r="G11" s="147" t="s">
        <v>839</v>
      </c>
      <c r="H11" s="147" t="s">
        <v>839</v>
      </c>
      <c r="I11" s="147" t="s">
        <v>839</v>
      </c>
      <c r="J11" s="147" t="s">
        <v>839</v>
      </c>
      <c r="K11" s="147" t="s">
        <v>839</v>
      </c>
      <c r="L11" s="147" t="s">
        <v>839</v>
      </c>
      <c r="M11" s="147" t="s">
        <v>839</v>
      </c>
    </row>
    <row r="12" spans="1:16" ht="15" customHeight="1">
      <c r="A12" s="507">
        <v>2</v>
      </c>
      <c r="B12" s="138" t="s">
        <v>793</v>
      </c>
      <c r="C12" s="147" t="s">
        <v>839</v>
      </c>
      <c r="D12" s="147" t="s">
        <v>839</v>
      </c>
      <c r="E12" s="147" t="s">
        <v>839</v>
      </c>
      <c r="F12" s="147" t="s">
        <v>839</v>
      </c>
      <c r="G12" s="147" t="s">
        <v>839</v>
      </c>
      <c r="H12" s="147" t="s">
        <v>839</v>
      </c>
      <c r="I12" s="147" t="s">
        <v>839</v>
      </c>
      <c r="J12" s="147" t="s">
        <v>839</v>
      </c>
      <c r="K12" s="147" t="s">
        <v>839</v>
      </c>
      <c r="L12" s="147" t="s">
        <v>839</v>
      </c>
      <c r="M12" s="147" t="s">
        <v>839</v>
      </c>
    </row>
    <row r="13" spans="1:16" ht="15" customHeight="1">
      <c r="A13" s="507">
        <v>3</v>
      </c>
      <c r="B13" s="138" t="s">
        <v>794</v>
      </c>
      <c r="C13" s="147" t="s">
        <v>839</v>
      </c>
      <c r="D13" s="147" t="s">
        <v>839</v>
      </c>
      <c r="E13" s="147" t="s">
        <v>839</v>
      </c>
      <c r="F13" s="147" t="s">
        <v>839</v>
      </c>
      <c r="G13" s="147" t="s">
        <v>839</v>
      </c>
      <c r="H13" s="147" t="s">
        <v>839</v>
      </c>
      <c r="I13" s="147" t="s">
        <v>839</v>
      </c>
      <c r="J13" s="147" t="s">
        <v>839</v>
      </c>
      <c r="K13" s="147" t="s">
        <v>839</v>
      </c>
      <c r="L13" s="147" t="s">
        <v>839</v>
      </c>
      <c r="M13" s="147" t="s">
        <v>839</v>
      </c>
    </row>
    <row r="14" spans="1:16" ht="15" customHeight="1">
      <c r="A14" s="507">
        <v>4</v>
      </c>
      <c r="B14" s="138" t="s">
        <v>795</v>
      </c>
      <c r="C14" s="147" t="s">
        <v>839</v>
      </c>
      <c r="D14" s="147" t="s">
        <v>839</v>
      </c>
      <c r="E14" s="147" t="s">
        <v>839</v>
      </c>
      <c r="F14" s="147" t="s">
        <v>839</v>
      </c>
      <c r="G14" s="147" t="s">
        <v>839</v>
      </c>
      <c r="H14" s="147" t="s">
        <v>839</v>
      </c>
      <c r="I14" s="147" t="s">
        <v>839</v>
      </c>
      <c r="J14" s="147" t="s">
        <v>839</v>
      </c>
      <c r="K14" s="147" t="s">
        <v>839</v>
      </c>
      <c r="L14" s="147" t="s">
        <v>839</v>
      </c>
      <c r="M14" s="147" t="s">
        <v>839</v>
      </c>
    </row>
    <row r="15" spans="1:16" ht="15" customHeight="1">
      <c r="A15" s="507">
        <v>5</v>
      </c>
      <c r="B15" s="138" t="s">
        <v>796</v>
      </c>
      <c r="C15" s="147" t="s">
        <v>839</v>
      </c>
      <c r="D15" s="147" t="s">
        <v>839</v>
      </c>
      <c r="E15" s="147" t="s">
        <v>839</v>
      </c>
      <c r="F15" s="147" t="s">
        <v>839</v>
      </c>
      <c r="G15" s="147" t="s">
        <v>839</v>
      </c>
      <c r="H15" s="147" t="s">
        <v>839</v>
      </c>
      <c r="I15" s="147" t="s">
        <v>839</v>
      </c>
      <c r="J15" s="147" t="s">
        <v>839</v>
      </c>
      <c r="K15" s="147" t="s">
        <v>839</v>
      </c>
      <c r="L15" s="147" t="s">
        <v>839</v>
      </c>
      <c r="M15" s="147" t="s">
        <v>839</v>
      </c>
    </row>
    <row r="16" spans="1:16" ht="15" customHeight="1">
      <c r="A16" s="507">
        <v>6</v>
      </c>
      <c r="B16" s="138" t="s">
        <v>797</v>
      </c>
      <c r="C16" s="147" t="s">
        <v>839</v>
      </c>
      <c r="D16" s="147" t="s">
        <v>839</v>
      </c>
      <c r="E16" s="147" t="s">
        <v>839</v>
      </c>
      <c r="F16" s="147" t="s">
        <v>839</v>
      </c>
      <c r="G16" s="147" t="s">
        <v>839</v>
      </c>
      <c r="H16" s="147" t="s">
        <v>839</v>
      </c>
      <c r="I16" s="147" t="s">
        <v>839</v>
      </c>
      <c r="J16" s="147" t="s">
        <v>839</v>
      </c>
      <c r="K16" s="147" t="s">
        <v>839</v>
      </c>
      <c r="L16" s="147" t="s">
        <v>839</v>
      </c>
      <c r="M16" s="147" t="s">
        <v>839</v>
      </c>
    </row>
    <row r="17" spans="1:13" ht="15" customHeight="1">
      <c r="A17" s="507">
        <v>7</v>
      </c>
      <c r="B17" s="138" t="s">
        <v>798</v>
      </c>
      <c r="C17" s="147" t="s">
        <v>839</v>
      </c>
      <c r="D17" s="147" t="s">
        <v>839</v>
      </c>
      <c r="E17" s="147" t="s">
        <v>839</v>
      </c>
      <c r="F17" s="147" t="s">
        <v>839</v>
      </c>
      <c r="G17" s="147" t="s">
        <v>839</v>
      </c>
      <c r="H17" s="147" t="s">
        <v>839</v>
      </c>
      <c r="I17" s="147" t="s">
        <v>839</v>
      </c>
      <c r="J17" s="147" t="s">
        <v>839</v>
      </c>
      <c r="K17" s="147" t="s">
        <v>839</v>
      </c>
      <c r="L17" s="147" t="s">
        <v>839</v>
      </c>
      <c r="M17" s="147" t="s">
        <v>839</v>
      </c>
    </row>
    <row r="18" spans="1:13" ht="15" customHeight="1">
      <c r="A18" s="507">
        <v>8</v>
      </c>
      <c r="B18" s="138" t="s">
        <v>799</v>
      </c>
      <c r="C18" s="147" t="s">
        <v>839</v>
      </c>
      <c r="D18" s="147" t="s">
        <v>839</v>
      </c>
      <c r="E18" s="147" t="s">
        <v>839</v>
      </c>
      <c r="F18" s="147" t="s">
        <v>839</v>
      </c>
      <c r="G18" s="147" t="s">
        <v>839</v>
      </c>
      <c r="H18" s="147" t="s">
        <v>839</v>
      </c>
      <c r="I18" s="147" t="s">
        <v>839</v>
      </c>
      <c r="J18" s="147" t="s">
        <v>839</v>
      </c>
      <c r="K18" s="147" t="s">
        <v>839</v>
      </c>
      <c r="L18" s="147" t="s">
        <v>839</v>
      </c>
      <c r="M18" s="147" t="s">
        <v>839</v>
      </c>
    </row>
    <row r="19" spans="1:13" ht="15" customHeight="1">
      <c r="A19" s="507">
        <v>9</v>
      </c>
      <c r="B19" s="138" t="s">
        <v>800</v>
      </c>
      <c r="C19" s="147" t="s">
        <v>839</v>
      </c>
      <c r="D19" s="147" t="s">
        <v>839</v>
      </c>
      <c r="E19" s="147" t="s">
        <v>839</v>
      </c>
      <c r="F19" s="147" t="s">
        <v>839</v>
      </c>
      <c r="G19" s="147" t="s">
        <v>839</v>
      </c>
      <c r="H19" s="147" t="s">
        <v>839</v>
      </c>
      <c r="I19" s="147" t="s">
        <v>839</v>
      </c>
      <c r="J19" s="147" t="s">
        <v>839</v>
      </c>
      <c r="K19" s="147" t="s">
        <v>839</v>
      </c>
      <c r="L19" s="147" t="s">
        <v>839</v>
      </c>
      <c r="M19" s="147" t="s">
        <v>839</v>
      </c>
    </row>
    <row r="20" spans="1:13" ht="15" customHeight="1">
      <c r="A20" s="507">
        <v>10</v>
      </c>
      <c r="B20" s="138" t="s">
        <v>801</v>
      </c>
      <c r="C20" s="147" t="s">
        <v>839</v>
      </c>
      <c r="D20" s="147" t="s">
        <v>839</v>
      </c>
      <c r="E20" s="147" t="s">
        <v>839</v>
      </c>
      <c r="F20" s="147" t="s">
        <v>839</v>
      </c>
      <c r="G20" s="147" t="s">
        <v>839</v>
      </c>
      <c r="H20" s="147" t="s">
        <v>839</v>
      </c>
      <c r="I20" s="147" t="s">
        <v>839</v>
      </c>
      <c r="J20" s="147" t="s">
        <v>839</v>
      </c>
      <c r="K20" s="147" t="s">
        <v>839</v>
      </c>
      <c r="L20" s="147" t="s">
        <v>839</v>
      </c>
      <c r="M20" s="147" t="s">
        <v>839</v>
      </c>
    </row>
    <row r="21" spans="1:13" ht="15" customHeight="1">
      <c r="A21" s="507">
        <v>11</v>
      </c>
      <c r="B21" s="138" t="s">
        <v>802</v>
      </c>
      <c r="C21" s="147" t="s">
        <v>839</v>
      </c>
      <c r="D21" s="147" t="s">
        <v>839</v>
      </c>
      <c r="E21" s="147" t="s">
        <v>839</v>
      </c>
      <c r="F21" s="147" t="s">
        <v>839</v>
      </c>
      <c r="G21" s="147" t="s">
        <v>839</v>
      </c>
      <c r="H21" s="147" t="s">
        <v>839</v>
      </c>
      <c r="I21" s="147" t="s">
        <v>839</v>
      </c>
      <c r="J21" s="147" t="s">
        <v>839</v>
      </c>
      <c r="K21" s="147" t="s">
        <v>839</v>
      </c>
      <c r="L21" s="147" t="s">
        <v>839</v>
      </c>
      <c r="M21" s="147" t="s">
        <v>839</v>
      </c>
    </row>
    <row r="22" spans="1:13" ht="15" customHeight="1">
      <c r="A22" s="507">
        <v>12</v>
      </c>
      <c r="B22" s="138" t="s">
        <v>803</v>
      </c>
      <c r="C22" s="147" t="s">
        <v>839</v>
      </c>
      <c r="D22" s="147" t="s">
        <v>839</v>
      </c>
      <c r="E22" s="147" t="s">
        <v>839</v>
      </c>
      <c r="F22" s="147" t="s">
        <v>839</v>
      </c>
      <c r="G22" s="147" t="s">
        <v>839</v>
      </c>
      <c r="H22" s="147" t="s">
        <v>839</v>
      </c>
      <c r="I22" s="147" t="s">
        <v>839</v>
      </c>
      <c r="J22" s="147" t="s">
        <v>839</v>
      </c>
      <c r="K22" s="147" t="s">
        <v>839</v>
      </c>
      <c r="L22" s="147" t="s">
        <v>839</v>
      </c>
      <c r="M22" s="147" t="s">
        <v>839</v>
      </c>
    </row>
    <row r="23" spans="1:13" ht="15" customHeight="1">
      <c r="A23" s="507">
        <v>13</v>
      </c>
      <c r="B23" s="138" t="s">
        <v>804</v>
      </c>
      <c r="C23" s="147" t="s">
        <v>839</v>
      </c>
      <c r="D23" s="147" t="s">
        <v>839</v>
      </c>
      <c r="E23" s="147" t="s">
        <v>839</v>
      </c>
      <c r="F23" s="147" t="s">
        <v>839</v>
      </c>
      <c r="G23" s="147" t="s">
        <v>839</v>
      </c>
      <c r="H23" s="147" t="s">
        <v>839</v>
      </c>
      <c r="I23" s="147" t="s">
        <v>839</v>
      </c>
      <c r="J23" s="147" t="s">
        <v>839</v>
      </c>
      <c r="K23" s="147" t="s">
        <v>839</v>
      </c>
      <c r="L23" s="147" t="s">
        <v>839</v>
      </c>
      <c r="M23" s="147" t="s">
        <v>839</v>
      </c>
    </row>
    <row r="24" spans="1:13" ht="15" customHeight="1">
      <c r="A24" s="507">
        <v>14</v>
      </c>
      <c r="B24" s="138" t="s">
        <v>805</v>
      </c>
      <c r="C24" s="147" t="s">
        <v>839</v>
      </c>
      <c r="D24" s="147" t="s">
        <v>839</v>
      </c>
      <c r="E24" s="147" t="s">
        <v>839</v>
      </c>
      <c r="F24" s="147" t="s">
        <v>839</v>
      </c>
      <c r="G24" s="147" t="s">
        <v>839</v>
      </c>
      <c r="H24" s="147" t="s">
        <v>839</v>
      </c>
      <c r="I24" s="147" t="s">
        <v>839</v>
      </c>
      <c r="J24" s="147" t="s">
        <v>839</v>
      </c>
      <c r="K24" s="147" t="s">
        <v>839</v>
      </c>
      <c r="L24" s="147" t="s">
        <v>839</v>
      </c>
      <c r="M24" s="147" t="s">
        <v>839</v>
      </c>
    </row>
    <row r="25" spans="1:13" ht="15" customHeight="1">
      <c r="A25" s="507">
        <v>15</v>
      </c>
      <c r="B25" s="138" t="s">
        <v>806</v>
      </c>
      <c r="C25" s="147" t="s">
        <v>839</v>
      </c>
      <c r="D25" s="147" t="s">
        <v>839</v>
      </c>
      <c r="E25" s="147" t="s">
        <v>839</v>
      </c>
      <c r="F25" s="147" t="s">
        <v>839</v>
      </c>
      <c r="G25" s="147" t="s">
        <v>839</v>
      </c>
      <c r="H25" s="147" t="s">
        <v>839</v>
      </c>
      <c r="I25" s="147" t="s">
        <v>839</v>
      </c>
      <c r="J25" s="147" t="s">
        <v>839</v>
      </c>
      <c r="K25" s="147" t="s">
        <v>839</v>
      </c>
      <c r="L25" s="147" t="s">
        <v>839</v>
      </c>
      <c r="M25" s="147" t="s">
        <v>839</v>
      </c>
    </row>
    <row r="26" spans="1:13" ht="15" customHeight="1">
      <c r="A26" s="507">
        <v>16</v>
      </c>
      <c r="B26" s="138" t="s">
        <v>807</v>
      </c>
      <c r="C26" s="147" t="s">
        <v>839</v>
      </c>
      <c r="D26" s="147" t="s">
        <v>839</v>
      </c>
      <c r="E26" s="147" t="s">
        <v>839</v>
      </c>
      <c r="F26" s="147" t="s">
        <v>839</v>
      </c>
      <c r="G26" s="147" t="s">
        <v>839</v>
      </c>
      <c r="H26" s="147" t="s">
        <v>839</v>
      </c>
      <c r="I26" s="147" t="s">
        <v>839</v>
      </c>
      <c r="J26" s="147" t="s">
        <v>839</v>
      </c>
      <c r="K26" s="147" t="s">
        <v>839</v>
      </c>
      <c r="L26" s="147" t="s">
        <v>839</v>
      </c>
      <c r="M26" s="147" t="s">
        <v>839</v>
      </c>
    </row>
    <row r="27" spans="1:13" ht="15" customHeight="1">
      <c r="A27" s="507">
        <v>17</v>
      </c>
      <c r="B27" s="138" t="s">
        <v>808</v>
      </c>
      <c r="C27" s="147" t="s">
        <v>839</v>
      </c>
      <c r="D27" s="147" t="s">
        <v>839</v>
      </c>
      <c r="E27" s="147" t="s">
        <v>839</v>
      </c>
      <c r="F27" s="147" t="s">
        <v>839</v>
      </c>
      <c r="G27" s="147" t="s">
        <v>839</v>
      </c>
      <c r="H27" s="147" t="s">
        <v>839</v>
      </c>
      <c r="I27" s="147" t="s">
        <v>839</v>
      </c>
      <c r="J27" s="147" t="s">
        <v>839</v>
      </c>
      <c r="K27" s="147" t="s">
        <v>839</v>
      </c>
      <c r="L27" s="147" t="s">
        <v>839</v>
      </c>
      <c r="M27" s="147" t="s">
        <v>839</v>
      </c>
    </row>
    <row r="28" spans="1:13" ht="15" customHeight="1">
      <c r="A28" s="507">
        <v>18</v>
      </c>
      <c r="B28" s="138" t="s">
        <v>809</v>
      </c>
      <c r="C28" s="147" t="s">
        <v>839</v>
      </c>
      <c r="D28" s="147" t="s">
        <v>839</v>
      </c>
      <c r="E28" s="147" t="s">
        <v>839</v>
      </c>
      <c r="F28" s="147" t="s">
        <v>839</v>
      </c>
      <c r="G28" s="147" t="s">
        <v>839</v>
      </c>
      <c r="H28" s="147" t="s">
        <v>839</v>
      </c>
      <c r="I28" s="147" t="s">
        <v>839</v>
      </c>
      <c r="J28" s="147" t="s">
        <v>839</v>
      </c>
      <c r="K28" s="147" t="s">
        <v>839</v>
      </c>
      <c r="L28" s="147" t="s">
        <v>839</v>
      </c>
      <c r="M28" s="147" t="s">
        <v>839</v>
      </c>
    </row>
    <row r="29" spans="1:13" ht="15" customHeight="1">
      <c r="A29" s="507">
        <v>19</v>
      </c>
      <c r="B29" s="138" t="s">
        <v>810</v>
      </c>
      <c r="C29" s="147" t="s">
        <v>839</v>
      </c>
      <c r="D29" s="147" t="s">
        <v>839</v>
      </c>
      <c r="E29" s="147" t="s">
        <v>839</v>
      </c>
      <c r="F29" s="147" t="s">
        <v>839</v>
      </c>
      <c r="G29" s="147" t="s">
        <v>839</v>
      </c>
      <c r="H29" s="147" t="s">
        <v>839</v>
      </c>
      <c r="I29" s="147" t="s">
        <v>839</v>
      </c>
      <c r="J29" s="147" t="s">
        <v>839</v>
      </c>
      <c r="K29" s="147" t="s">
        <v>839</v>
      </c>
      <c r="L29" s="147" t="s">
        <v>839</v>
      </c>
      <c r="M29" s="147" t="s">
        <v>839</v>
      </c>
    </row>
    <row r="30" spans="1:13" ht="15" customHeight="1">
      <c r="A30" s="507">
        <v>20</v>
      </c>
      <c r="B30" s="138" t="s">
        <v>811</v>
      </c>
      <c r="C30" s="147" t="s">
        <v>839</v>
      </c>
      <c r="D30" s="147" t="s">
        <v>839</v>
      </c>
      <c r="E30" s="147" t="s">
        <v>839</v>
      </c>
      <c r="F30" s="147" t="s">
        <v>839</v>
      </c>
      <c r="G30" s="147" t="s">
        <v>839</v>
      </c>
      <c r="H30" s="147" t="s">
        <v>839</v>
      </c>
      <c r="I30" s="147" t="s">
        <v>839</v>
      </c>
      <c r="J30" s="147" t="s">
        <v>839</v>
      </c>
      <c r="K30" s="147" t="s">
        <v>839</v>
      </c>
      <c r="L30" s="147" t="s">
        <v>839</v>
      </c>
      <c r="M30" s="147" t="s">
        <v>839</v>
      </c>
    </row>
    <row r="31" spans="1:13" ht="15" customHeight="1">
      <c r="A31" s="507">
        <v>21</v>
      </c>
      <c r="B31" s="138" t="s">
        <v>812</v>
      </c>
      <c r="C31" s="147" t="s">
        <v>839</v>
      </c>
      <c r="D31" s="147" t="s">
        <v>839</v>
      </c>
      <c r="E31" s="147" t="s">
        <v>839</v>
      </c>
      <c r="F31" s="147" t="s">
        <v>839</v>
      </c>
      <c r="G31" s="147" t="s">
        <v>839</v>
      </c>
      <c r="H31" s="147" t="s">
        <v>839</v>
      </c>
      <c r="I31" s="147" t="s">
        <v>839</v>
      </c>
      <c r="J31" s="147" t="s">
        <v>839</v>
      </c>
      <c r="K31" s="147" t="s">
        <v>839</v>
      </c>
      <c r="L31" s="147" t="s">
        <v>839</v>
      </c>
      <c r="M31" s="147" t="s">
        <v>839</v>
      </c>
    </row>
    <row r="32" spans="1:13" ht="15" customHeight="1">
      <c r="A32" s="507">
        <v>22</v>
      </c>
      <c r="B32" s="138" t="s">
        <v>813</v>
      </c>
      <c r="C32" s="147" t="s">
        <v>839</v>
      </c>
      <c r="D32" s="147" t="s">
        <v>839</v>
      </c>
      <c r="E32" s="147" t="s">
        <v>839</v>
      </c>
      <c r="F32" s="147" t="s">
        <v>839</v>
      </c>
      <c r="G32" s="147" t="s">
        <v>839</v>
      </c>
      <c r="H32" s="147" t="s">
        <v>839</v>
      </c>
      <c r="I32" s="147" t="s">
        <v>839</v>
      </c>
      <c r="J32" s="147" t="s">
        <v>839</v>
      </c>
      <c r="K32" s="147" t="s">
        <v>839</v>
      </c>
      <c r="L32" s="147" t="s">
        <v>839</v>
      </c>
      <c r="M32" s="147" t="s">
        <v>839</v>
      </c>
    </row>
    <row r="33" spans="1:13" ht="15" customHeight="1">
      <c r="A33" s="507">
        <v>23</v>
      </c>
      <c r="B33" s="138" t="s">
        <v>814</v>
      </c>
      <c r="C33" s="147" t="s">
        <v>839</v>
      </c>
      <c r="D33" s="147" t="s">
        <v>839</v>
      </c>
      <c r="E33" s="147" t="s">
        <v>839</v>
      </c>
      <c r="F33" s="147" t="s">
        <v>839</v>
      </c>
      <c r="G33" s="147" t="s">
        <v>839</v>
      </c>
      <c r="H33" s="147" t="s">
        <v>839</v>
      </c>
      <c r="I33" s="147" t="s">
        <v>839</v>
      </c>
      <c r="J33" s="147" t="s">
        <v>839</v>
      </c>
      <c r="K33" s="147" t="s">
        <v>839</v>
      </c>
      <c r="L33" s="147" t="s">
        <v>839</v>
      </c>
      <c r="M33" s="147" t="s">
        <v>839</v>
      </c>
    </row>
    <row r="34" spans="1:13" ht="15" customHeight="1">
      <c r="A34" s="507">
        <v>24</v>
      </c>
      <c r="B34" s="138" t="s">
        <v>815</v>
      </c>
      <c r="C34" s="147" t="s">
        <v>839</v>
      </c>
      <c r="D34" s="147" t="s">
        <v>839</v>
      </c>
      <c r="E34" s="147" t="s">
        <v>839</v>
      </c>
      <c r="F34" s="147" t="s">
        <v>839</v>
      </c>
      <c r="G34" s="147" t="s">
        <v>839</v>
      </c>
      <c r="H34" s="147" t="s">
        <v>839</v>
      </c>
      <c r="I34" s="147" t="s">
        <v>839</v>
      </c>
      <c r="J34" s="147" t="s">
        <v>839</v>
      </c>
      <c r="K34" s="147" t="s">
        <v>839</v>
      </c>
      <c r="L34" s="147" t="s">
        <v>839</v>
      </c>
      <c r="M34" s="147" t="s">
        <v>839</v>
      </c>
    </row>
    <row r="35" spans="1:13" ht="15" customHeight="1">
      <c r="A35" s="507">
        <v>25</v>
      </c>
      <c r="B35" s="138" t="s">
        <v>816</v>
      </c>
      <c r="C35" s="147" t="s">
        <v>839</v>
      </c>
      <c r="D35" s="147" t="s">
        <v>839</v>
      </c>
      <c r="E35" s="147" t="s">
        <v>839</v>
      </c>
      <c r="F35" s="147" t="s">
        <v>839</v>
      </c>
      <c r="G35" s="147" t="s">
        <v>839</v>
      </c>
      <c r="H35" s="147" t="s">
        <v>839</v>
      </c>
      <c r="I35" s="147" t="s">
        <v>839</v>
      </c>
      <c r="J35" s="147" t="s">
        <v>839</v>
      </c>
      <c r="K35" s="147" t="s">
        <v>839</v>
      </c>
      <c r="L35" s="147" t="s">
        <v>839</v>
      </c>
      <c r="M35" s="147" t="s">
        <v>839</v>
      </c>
    </row>
    <row r="36" spans="1:13" ht="15" customHeight="1">
      <c r="A36" s="507">
        <v>26</v>
      </c>
      <c r="B36" s="138" t="s">
        <v>817</v>
      </c>
      <c r="C36" s="147" t="s">
        <v>839</v>
      </c>
      <c r="D36" s="147" t="s">
        <v>839</v>
      </c>
      <c r="E36" s="147" t="s">
        <v>839</v>
      </c>
      <c r="F36" s="147" t="s">
        <v>839</v>
      </c>
      <c r="G36" s="147" t="s">
        <v>839</v>
      </c>
      <c r="H36" s="147" t="s">
        <v>839</v>
      </c>
      <c r="I36" s="147" t="s">
        <v>839</v>
      </c>
      <c r="J36" s="147" t="s">
        <v>839</v>
      </c>
      <c r="K36" s="147" t="s">
        <v>839</v>
      </c>
      <c r="L36" s="147" t="s">
        <v>839</v>
      </c>
      <c r="M36" s="147" t="s">
        <v>839</v>
      </c>
    </row>
    <row r="37" spans="1:13" ht="15" customHeight="1">
      <c r="A37" s="507">
        <v>27</v>
      </c>
      <c r="B37" s="138" t="s">
        <v>818</v>
      </c>
      <c r="C37" s="147" t="s">
        <v>839</v>
      </c>
      <c r="D37" s="147" t="s">
        <v>839</v>
      </c>
      <c r="E37" s="147" t="s">
        <v>839</v>
      </c>
      <c r="F37" s="147" t="s">
        <v>839</v>
      </c>
      <c r="G37" s="147" t="s">
        <v>839</v>
      </c>
      <c r="H37" s="147" t="s">
        <v>839</v>
      </c>
      <c r="I37" s="147" t="s">
        <v>839</v>
      </c>
      <c r="J37" s="147" t="s">
        <v>839</v>
      </c>
      <c r="K37" s="147" t="s">
        <v>839</v>
      </c>
      <c r="L37" s="147" t="s">
        <v>839</v>
      </c>
      <c r="M37" s="147" t="s">
        <v>839</v>
      </c>
    </row>
    <row r="38" spans="1:13" ht="15" customHeight="1">
      <c r="A38" s="507">
        <v>28</v>
      </c>
      <c r="B38" s="138" t="s">
        <v>819</v>
      </c>
      <c r="C38" s="147" t="s">
        <v>839</v>
      </c>
      <c r="D38" s="147" t="s">
        <v>839</v>
      </c>
      <c r="E38" s="147" t="s">
        <v>839</v>
      </c>
      <c r="F38" s="147" t="s">
        <v>839</v>
      </c>
      <c r="G38" s="147" t="s">
        <v>839</v>
      </c>
      <c r="H38" s="147" t="s">
        <v>839</v>
      </c>
      <c r="I38" s="147" t="s">
        <v>839</v>
      </c>
      <c r="J38" s="147" t="s">
        <v>839</v>
      </c>
      <c r="K38" s="147" t="s">
        <v>839</v>
      </c>
      <c r="L38" s="147" t="s">
        <v>839</v>
      </c>
      <c r="M38" s="147" t="s">
        <v>839</v>
      </c>
    </row>
    <row r="39" spans="1:13" ht="15" customHeight="1">
      <c r="A39" s="507">
        <v>29</v>
      </c>
      <c r="B39" s="138" t="s">
        <v>820</v>
      </c>
      <c r="C39" s="147" t="s">
        <v>839</v>
      </c>
      <c r="D39" s="147" t="s">
        <v>839</v>
      </c>
      <c r="E39" s="147" t="s">
        <v>839</v>
      </c>
      <c r="F39" s="147" t="s">
        <v>839</v>
      </c>
      <c r="G39" s="147" t="s">
        <v>839</v>
      </c>
      <c r="H39" s="147" t="s">
        <v>839</v>
      </c>
      <c r="I39" s="147" t="s">
        <v>839</v>
      </c>
      <c r="J39" s="147" t="s">
        <v>839</v>
      </c>
      <c r="K39" s="147" t="s">
        <v>839</v>
      </c>
      <c r="L39" s="147" t="s">
        <v>839</v>
      </c>
      <c r="M39" s="147" t="s">
        <v>839</v>
      </c>
    </row>
    <row r="40" spans="1:13" ht="15" customHeight="1">
      <c r="A40" s="507">
        <v>30</v>
      </c>
      <c r="B40" s="138" t="s">
        <v>821</v>
      </c>
      <c r="C40" s="147" t="s">
        <v>839</v>
      </c>
      <c r="D40" s="147" t="s">
        <v>839</v>
      </c>
      <c r="E40" s="147" t="s">
        <v>839</v>
      </c>
      <c r="F40" s="147" t="s">
        <v>839</v>
      </c>
      <c r="G40" s="147" t="s">
        <v>839</v>
      </c>
      <c r="H40" s="147" t="s">
        <v>839</v>
      </c>
      <c r="I40" s="147" t="s">
        <v>839</v>
      </c>
      <c r="J40" s="147" t="s">
        <v>839</v>
      </c>
      <c r="K40" s="147" t="s">
        <v>839</v>
      </c>
      <c r="L40" s="147" t="s">
        <v>839</v>
      </c>
      <c r="M40" s="147" t="s">
        <v>839</v>
      </c>
    </row>
    <row r="41" spans="1:13" ht="15" customHeight="1">
      <c r="A41" s="507">
        <v>31</v>
      </c>
      <c r="B41" s="330" t="s">
        <v>822</v>
      </c>
      <c r="C41" s="147" t="s">
        <v>839</v>
      </c>
      <c r="D41" s="147" t="s">
        <v>839</v>
      </c>
      <c r="E41" s="147" t="s">
        <v>839</v>
      </c>
      <c r="F41" s="147" t="s">
        <v>839</v>
      </c>
      <c r="G41" s="147" t="s">
        <v>839</v>
      </c>
      <c r="H41" s="147" t="s">
        <v>839</v>
      </c>
      <c r="I41" s="147" t="s">
        <v>839</v>
      </c>
      <c r="J41" s="147" t="s">
        <v>839</v>
      </c>
      <c r="K41" s="147" t="s">
        <v>839</v>
      </c>
      <c r="L41" s="147" t="s">
        <v>839</v>
      </c>
      <c r="M41" s="147" t="s">
        <v>839</v>
      </c>
    </row>
    <row r="42" spans="1:13" ht="15" customHeight="1">
      <c r="A42" s="507">
        <v>32</v>
      </c>
      <c r="B42" s="330" t="s">
        <v>823</v>
      </c>
      <c r="C42" s="147" t="s">
        <v>839</v>
      </c>
      <c r="D42" s="147" t="s">
        <v>839</v>
      </c>
      <c r="E42" s="147" t="s">
        <v>839</v>
      </c>
      <c r="F42" s="147" t="s">
        <v>839</v>
      </c>
      <c r="G42" s="147" t="s">
        <v>839</v>
      </c>
      <c r="H42" s="147" t="s">
        <v>839</v>
      </c>
      <c r="I42" s="147" t="s">
        <v>839</v>
      </c>
      <c r="J42" s="147" t="s">
        <v>839</v>
      </c>
      <c r="K42" s="147" t="s">
        <v>839</v>
      </c>
      <c r="L42" s="147" t="s">
        <v>839</v>
      </c>
      <c r="M42" s="147" t="s">
        <v>839</v>
      </c>
    </row>
    <row r="43" spans="1:13" ht="15" customHeight="1">
      <c r="A43" s="507">
        <v>33</v>
      </c>
      <c r="B43" s="330" t="s">
        <v>824</v>
      </c>
      <c r="C43" s="147" t="s">
        <v>839</v>
      </c>
      <c r="D43" s="147" t="s">
        <v>839</v>
      </c>
      <c r="E43" s="147" t="s">
        <v>839</v>
      </c>
      <c r="F43" s="147" t="s">
        <v>839</v>
      </c>
      <c r="G43" s="147" t="s">
        <v>839</v>
      </c>
      <c r="H43" s="147" t="s">
        <v>839</v>
      </c>
      <c r="I43" s="147" t="s">
        <v>839</v>
      </c>
      <c r="J43" s="147" t="s">
        <v>839</v>
      </c>
      <c r="K43" s="147" t="s">
        <v>839</v>
      </c>
      <c r="L43" s="147" t="s">
        <v>839</v>
      </c>
      <c r="M43" s="147" t="s">
        <v>839</v>
      </c>
    </row>
    <row r="44" spans="1:13" ht="15" customHeight="1">
      <c r="A44" s="507">
        <v>34</v>
      </c>
      <c r="B44" s="330" t="s">
        <v>825</v>
      </c>
      <c r="C44" s="147" t="s">
        <v>839</v>
      </c>
      <c r="D44" s="147" t="s">
        <v>839</v>
      </c>
      <c r="E44" s="147" t="s">
        <v>839</v>
      </c>
      <c r="F44" s="147" t="s">
        <v>839</v>
      </c>
      <c r="G44" s="147" t="s">
        <v>839</v>
      </c>
      <c r="H44" s="147" t="s">
        <v>839</v>
      </c>
      <c r="I44" s="147" t="s">
        <v>839</v>
      </c>
      <c r="J44" s="147" t="s">
        <v>839</v>
      </c>
      <c r="K44" s="147" t="s">
        <v>839</v>
      </c>
      <c r="L44" s="147" t="s">
        <v>839</v>
      </c>
      <c r="M44" s="147" t="s">
        <v>839</v>
      </c>
    </row>
    <row r="45" spans="1:13" ht="15" customHeight="1">
      <c r="A45" s="507">
        <v>35</v>
      </c>
      <c r="B45" s="330" t="s">
        <v>826</v>
      </c>
      <c r="C45" s="147" t="s">
        <v>839</v>
      </c>
      <c r="D45" s="147" t="s">
        <v>839</v>
      </c>
      <c r="E45" s="147" t="s">
        <v>839</v>
      </c>
      <c r="F45" s="147" t="s">
        <v>839</v>
      </c>
      <c r="G45" s="147" t="s">
        <v>839</v>
      </c>
      <c r="H45" s="147" t="s">
        <v>839</v>
      </c>
      <c r="I45" s="147" t="s">
        <v>839</v>
      </c>
      <c r="J45" s="147" t="s">
        <v>839</v>
      </c>
      <c r="K45" s="147" t="s">
        <v>839</v>
      </c>
      <c r="L45" s="147" t="s">
        <v>839</v>
      </c>
      <c r="M45" s="147" t="s">
        <v>839</v>
      </c>
    </row>
    <row r="46" spans="1:13" ht="15" customHeight="1">
      <c r="A46" s="507">
        <v>36</v>
      </c>
      <c r="B46" s="330" t="s">
        <v>827</v>
      </c>
      <c r="C46" s="147" t="s">
        <v>839</v>
      </c>
      <c r="D46" s="147" t="s">
        <v>839</v>
      </c>
      <c r="E46" s="147" t="s">
        <v>839</v>
      </c>
      <c r="F46" s="147" t="s">
        <v>839</v>
      </c>
      <c r="G46" s="147" t="s">
        <v>839</v>
      </c>
      <c r="H46" s="147" t="s">
        <v>839</v>
      </c>
      <c r="I46" s="147" t="s">
        <v>839</v>
      </c>
      <c r="J46" s="147" t="s">
        <v>839</v>
      </c>
      <c r="K46" s="147" t="s">
        <v>839</v>
      </c>
      <c r="L46" s="147" t="s">
        <v>839</v>
      </c>
      <c r="M46" s="147" t="s">
        <v>839</v>
      </c>
    </row>
    <row r="47" spans="1:13" ht="15" customHeight="1">
      <c r="A47" s="507">
        <v>37</v>
      </c>
      <c r="B47" s="330" t="s">
        <v>828</v>
      </c>
      <c r="C47" s="147" t="s">
        <v>839</v>
      </c>
      <c r="D47" s="147" t="s">
        <v>839</v>
      </c>
      <c r="E47" s="147" t="s">
        <v>839</v>
      </c>
      <c r="F47" s="147" t="s">
        <v>839</v>
      </c>
      <c r="G47" s="147" t="s">
        <v>839</v>
      </c>
      <c r="H47" s="147" t="s">
        <v>839</v>
      </c>
      <c r="I47" s="147" t="s">
        <v>839</v>
      </c>
      <c r="J47" s="147" t="s">
        <v>839</v>
      </c>
      <c r="K47" s="147" t="s">
        <v>839</v>
      </c>
      <c r="L47" s="147" t="s">
        <v>839</v>
      </c>
      <c r="M47" s="147" t="s">
        <v>839</v>
      </c>
    </row>
    <row r="48" spans="1:13" ht="15" customHeight="1">
      <c r="A48" s="507">
        <v>38</v>
      </c>
      <c r="B48" s="330" t="s">
        <v>829</v>
      </c>
      <c r="C48" s="147" t="s">
        <v>839</v>
      </c>
      <c r="D48" s="147" t="s">
        <v>839</v>
      </c>
      <c r="E48" s="147" t="s">
        <v>839</v>
      </c>
      <c r="F48" s="147" t="s">
        <v>839</v>
      </c>
      <c r="G48" s="147" t="s">
        <v>839</v>
      </c>
      <c r="H48" s="147" t="s">
        <v>839</v>
      </c>
      <c r="I48" s="147" t="s">
        <v>839</v>
      </c>
      <c r="J48" s="147" t="s">
        <v>839</v>
      </c>
      <c r="K48" s="147" t="s">
        <v>839</v>
      </c>
      <c r="L48" s="147" t="s">
        <v>839</v>
      </c>
      <c r="M48" s="147" t="s">
        <v>839</v>
      </c>
    </row>
    <row r="49" spans="1:13" ht="15" customHeight="1">
      <c r="A49" s="896" t="s">
        <v>14</v>
      </c>
      <c r="B49" s="896"/>
      <c r="C49" s="147" t="s">
        <v>839</v>
      </c>
      <c r="D49" s="147" t="s">
        <v>839</v>
      </c>
      <c r="E49" s="147" t="s">
        <v>839</v>
      </c>
      <c r="F49" s="147" t="s">
        <v>839</v>
      </c>
      <c r="G49" s="147" t="s">
        <v>839</v>
      </c>
      <c r="H49" s="147" t="s">
        <v>839</v>
      </c>
      <c r="I49" s="147" t="s">
        <v>839</v>
      </c>
      <c r="J49" s="147" t="s">
        <v>839</v>
      </c>
      <c r="K49" s="147" t="s">
        <v>839</v>
      </c>
      <c r="L49" s="147" t="s">
        <v>839</v>
      </c>
      <c r="M49" s="147" t="s">
        <v>839</v>
      </c>
    </row>
    <row r="50" spans="1:13" ht="15" customHeight="1">
      <c r="A50" s="406"/>
      <c r="B50" s="406"/>
      <c r="C50" s="514"/>
      <c r="D50" s="514"/>
      <c r="E50" s="514"/>
      <c r="F50" s="514"/>
      <c r="G50" s="514"/>
      <c r="H50" s="514"/>
      <c r="I50" s="514"/>
      <c r="J50" s="514"/>
      <c r="K50" s="514"/>
      <c r="L50" s="514"/>
      <c r="M50" s="514"/>
    </row>
    <row r="51" spans="1:13" ht="15" customHeight="1">
      <c r="A51" s="406"/>
      <c r="B51" s="406"/>
      <c r="C51" s="514"/>
      <c r="D51" s="514"/>
      <c r="E51" s="514"/>
      <c r="F51" s="514"/>
      <c r="G51" s="514"/>
      <c r="H51" s="514"/>
      <c r="I51" s="514"/>
      <c r="J51" s="514"/>
      <c r="K51" s="514"/>
      <c r="L51" s="514"/>
      <c r="M51" s="514"/>
    </row>
    <row r="52" spans="1:13">
      <c r="A52" s="192"/>
      <c r="B52" s="192"/>
      <c r="C52" s="192"/>
      <c r="D52" s="192"/>
      <c r="E52" s="192"/>
      <c r="F52" s="192"/>
      <c r="G52" s="192"/>
      <c r="H52" s="192"/>
      <c r="I52" s="192"/>
      <c r="J52" s="192"/>
      <c r="K52" s="192"/>
      <c r="L52" s="192"/>
      <c r="M52" s="192"/>
    </row>
    <row r="53" spans="1:13">
      <c r="A53" s="192"/>
      <c r="B53" s="192"/>
      <c r="C53" s="192"/>
      <c r="D53" s="192"/>
      <c r="E53" s="192"/>
      <c r="F53" s="192"/>
      <c r="G53" s="192"/>
      <c r="H53" s="192"/>
      <c r="I53" s="192"/>
      <c r="J53" s="192"/>
      <c r="K53" s="192"/>
      <c r="L53" s="192"/>
      <c r="M53" s="192"/>
    </row>
    <row r="54" spans="1:13" ht="12.75" customHeight="1">
      <c r="A54" s="192"/>
      <c r="B54" s="192"/>
      <c r="C54" s="192"/>
      <c r="D54" s="192"/>
      <c r="E54" s="192"/>
      <c r="F54" s="192"/>
      <c r="G54" s="192"/>
      <c r="H54" s="192"/>
      <c r="I54" s="192"/>
      <c r="J54" s="192"/>
      <c r="K54" s="641" t="s">
        <v>1027</v>
      </c>
      <c r="L54" s="641"/>
      <c r="M54" s="641"/>
    </row>
    <row r="55" spans="1:13" ht="12.75" customHeight="1">
      <c r="A55" s="192"/>
      <c r="B55" s="192"/>
      <c r="C55" s="192"/>
      <c r="D55" s="192"/>
      <c r="E55" s="192"/>
      <c r="F55" s="192"/>
      <c r="G55" s="192"/>
      <c r="H55" s="192"/>
      <c r="I55" s="192"/>
      <c r="J55" s="192"/>
      <c r="K55" s="641"/>
      <c r="L55" s="641"/>
      <c r="M55" s="641"/>
    </row>
    <row r="56" spans="1:13" ht="12.75" customHeight="1">
      <c r="A56" s="192"/>
      <c r="B56" s="192"/>
      <c r="C56" s="192"/>
      <c r="D56" s="192"/>
      <c r="E56" s="192"/>
      <c r="F56" s="192"/>
      <c r="G56" s="192"/>
      <c r="H56" s="192"/>
      <c r="I56" s="192"/>
      <c r="J56" s="192"/>
      <c r="K56" s="641"/>
      <c r="L56" s="641"/>
      <c r="M56" s="641"/>
    </row>
    <row r="57" spans="1:13" ht="12.75" customHeight="1">
      <c r="A57" s="192"/>
      <c r="B57" s="192"/>
      <c r="C57" s="192"/>
      <c r="D57" s="192"/>
      <c r="E57" s="192"/>
      <c r="F57" s="192"/>
      <c r="G57" s="192"/>
      <c r="H57" s="192"/>
      <c r="I57" s="192"/>
      <c r="J57" s="192"/>
      <c r="K57" s="641"/>
      <c r="L57" s="641"/>
      <c r="M57" s="641"/>
    </row>
    <row r="58" spans="1:13">
      <c r="A58" s="192"/>
      <c r="B58" s="192"/>
      <c r="C58" s="192"/>
      <c r="D58" s="192"/>
      <c r="E58" s="192"/>
      <c r="F58" s="192"/>
      <c r="G58" s="192"/>
      <c r="H58" s="192"/>
      <c r="I58" s="192"/>
      <c r="J58" s="192"/>
      <c r="K58" s="192"/>
      <c r="L58" s="192"/>
      <c r="M58" s="192"/>
    </row>
  </sheetData>
  <mergeCells count="13">
    <mergeCell ref="A49:B49"/>
    <mergeCell ref="K54:M57"/>
    <mergeCell ref="B2:L2"/>
    <mergeCell ref="L1:M1"/>
    <mergeCell ref="C1:I1"/>
    <mergeCell ref="H6:L8"/>
    <mergeCell ref="H5:M5"/>
    <mergeCell ref="A4:M4"/>
    <mergeCell ref="A5:G5"/>
    <mergeCell ref="M6:M9"/>
    <mergeCell ref="A6:A9"/>
    <mergeCell ref="B6:B9"/>
    <mergeCell ref="C6:G8"/>
  </mergeCells>
  <printOptions horizontalCentered="1"/>
  <pageMargins left="0.70866141732283472" right="0.70866141732283472" top="0.23622047244094491" bottom="0" header="0.31496062992125984" footer="0.31496062992125984"/>
  <pageSetup paperSize="9" scale="61" orientation="landscape" r:id="rId1"/>
  <colBreaks count="1" manualBreakCount="1">
    <brk id="13" max="1048575" man="1"/>
  </colBreaks>
</worksheet>
</file>

<file path=xl/worksheets/sheet53.xml><?xml version="1.0" encoding="utf-8"?>
<worksheet xmlns="http://schemas.openxmlformats.org/spreadsheetml/2006/main" xmlns:r="http://schemas.openxmlformats.org/officeDocument/2006/relationships">
  <sheetPr>
    <pageSetUpPr fitToPage="1"/>
  </sheetPr>
  <dimension ref="A1:L47"/>
  <sheetViews>
    <sheetView topLeftCell="A4" zoomScaleSheetLayoutView="63" workbookViewId="0">
      <selection activeCell="I55" sqref="I55:K58"/>
    </sheetView>
  </sheetViews>
  <sheetFormatPr defaultRowHeight="12.75"/>
  <cols>
    <col min="1" max="1" width="36" customWidth="1"/>
    <col min="2" max="2" width="25.7109375" customWidth="1"/>
    <col min="3" max="3" width="21.85546875" customWidth="1"/>
    <col min="4" max="4" width="22.5703125" customWidth="1"/>
    <col min="5" max="5" width="19.42578125" customWidth="1"/>
    <col min="6" max="6" width="29.42578125" customWidth="1"/>
  </cols>
  <sheetData>
    <row r="1" spans="1:12" ht="18">
      <c r="A1" s="722" t="s">
        <v>0</v>
      </c>
      <c r="B1" s="722"/>
      <c r="C1" s="722"/>
      <c r="D1" s="722"/>
      <c r="E1" s="722"/>
      <c r="F1" s="223" t="s">
        <v>546</v>
      </c>
      <c r="G1" s="215"/>
      <c r="H1" s="215"/>
      <c r="I1" s="215"/>
      <c r="J1" s="215"/>
      <c r="K1" s="215"/>
      <c r="L1" s="215"/>
    </row>
    <row r="2" spans="1:12" ht="21">
      <c r="A2" s="723" t="s">
        <v>652</v>
      </c>
      <c r="B2" s="723"/>
      <c r="C2" s="723"/>
      <c r="D2" s="723"/>
      <c r="E2" s="723"/>
      <c r="F2" s="723"/>
      <c r="G2" s="216"/>
      <c r="H2" s="216"/>
      <c r="I2" s="216"/>
      <c r="J2" s="216"/>
      <c r="K2" s="216"/>
      <c r="L2" s="216"/>
    </row>
    <row r="3" spans="1:12">
      <c r="A3" s="140"/>
      <c r="B3" s="140"/>
      <c r="C3" s="140"/>
      <c r="D3" s="140"/>
      <c r="E3" s="140"/>
      <c r="F3" s="140"/>
    </row>
    <row r="4" spans="1:12" ht="18.75">
      <c r="A4" s="914" t="s">
        <v>545</v>
      </c>
      <c r="B4" s="914"/>
      <c r="C4" s="914"/>
      <c r="D4" s="914"/>
      <c r="E4" s="914"/>
      <c r="F4" s="914"/>
      <c r="G4" s="914"/>
    </row>
    <row r="5" spans="1:12" ht="18.75">
      <c r="A5" s="186" t="s">
        <v>868</v>
      </c>
      <c r="B5" s="224"/>
      <c r="C5" s="224"/>
      <c r="D5" s="224"/>
      <c r="E5" s="224"/>
      <c r="F5" s="224"/>
      <c r="G5" s="224"/>
    </row>
    <row r="6" spans="1:12" ht="31.5">
      <c r="A6" s="225"/>
      <c r="B6" s="226" t="s">
        <v>329</v>
      </c>
      <c r="C6" s="226" t="s">
        <v>330</v>
      </c>
      <c r="D6" s="226" t="s">
        <v>331</v>
      </c>
      <c r="E6" s="227"/>
      <c r="F6" s="227"/>
    </row>
    <row r="7" spans="1:12" ht="14.45" customHeight="1">
      <c r="A7" s="228" t="s">
        <v>332</v>
      </c>
      <c r="B7" s="228" t="s">
        <v>952</v>
      </c>
      <c r="C7" s="228" t="s">
        <v>952</v>
      </c>
      <c r="D7" s="228" t="s">
        <v>952</v>
      </c>
      <c r="E7" s="227"/>
      <c r="F7" s="227"/>
    </row>
    <row r="8" spans="1:12" ht="27" customHeight="1">
      <c r="A8" s="228" t="s">
        <v>333</v>
      </c>
      <c r="B8" s="228" t="s">
        <v>944</v>
      </c>
      <c r="C8" s="228" t="s">
        <v>945</v>
      </c>
      <c r="D8" s="228" t="s">
        <v>946</v>
      </c>
      <c r="E8" s="227"/>
      <c r="F8" s="227"/>
    </row>
    <row r="9" spans="1:12" ht="13.5" customHeight="1">
      <c r="A9" s="228" t="s">
        <v>334</v>
      </c>
      <c r="E9" s="227"/>
      <c r="F9" s="227"/>
    </row>
    <row r="10" spans="1:12" ht="13.5" customHeight="1">
      <c r="A10" s="229" t="s">
        <v>335</v>
      </c>
      <c r="B10" s="228" t="s">
        <v>947</v>
      </c>
      <c r="C10" s="228" t="s">
        <v>948</v>
      </c>
      <c r="D10" s="228" t="s">
        <v>948</v>
      </c>
      <c r="E10" s="227"/>
      <c r="F10" s="227"/>
    </row>
    <row r="11" spans="1:12" ht="13.5" customHeight="1">
      <c r="A11" s="229" t="s">
        <v>336</v>
      </c>
      <c r="B11" s="228" t="s">
        <v>1026</v>
      </c>
      <c r="C11" s="228" t="s">
        <v>948</v>
      </c>
      <c r="D11" s="228" t="s">
        <v>949</v>
      </c>
      <c r="E11" s="227"/>
      <c r="F11" s="227"/>
    </row>
    <row r="12" spans="1:12" ht="13.5" customHeight="1">
      <c r="A12" s="229" t="s">
        <v>337</v>
      </c>
      <c r="B12" s="228" t="s">
        <v>948</v>
      </c>
      <c r="C12" s="228" t="s">
        <v>949</v>
      </c>
      <c r="D12" s="228" t="s">
        <v>949</v>
      </c>
      <c r="E12" s="227"/>
      <c r="F12" s="227"/>
    </row>
    <row r="13" spans="1:12" ht="13.5" customHeight="1">
      <c r="A13" s="229" t="s">
        <v>338</v>
      </c>
      <c r="B13" s="228" t="s">
        <v>950</v>
      </c>
      <c r="C13" s="228" t="s">
        <v>948</v>
      </c>
      <c r="D13" s="228" t="s">
        <v>949</v>
      </c>
      <c r="E13" s="227"/>
      <c r="F13" s="227"/>
    </row>
    <row r="14" spans="1:12" ht="13.5" customHeight="1">
      <c r="A14" s="229" t="s">
        <v>339</v>
      </c>
      <c r="B14" s="228" t="s">
        <v>948</v>
      </c>
      <c r="C14" s="228" t="s">
        <v>948</v>
      </c>
      <c r="D14" s="228" t="s">
        <v>948</v>
      </c>
      <c r="E14" s="227"/>
      <c r="F14" s="227"/>
    </row>
    <row r="15" spans="1:12" ht="13.5" customHeight="1">
      <c r="A15" s="229" t="s">
        <v>340</v>
      </c>
      <c r="B15" s="228" t="s">
        <v>948</v>
      </c>
      <c r="C15" s="228" t="s">
        <v>948</v>
      </c>
      <c r="D15" s="228" t="s">
        <v>948</v>
      </c>
      <c r="E15" s="227"/>
      <c r="F15" s="227"/>
    </row>
    <row r="16" spans="1:12" ht="21" customHeight="1">
      <c r="A16" s="229" t="s">
        <v>341</v>
      </c>
      <c r="B16" s="228" t="s">
        <v>948</v>
      </c>
      <c r="C16" s="228" t="s">
        <v>948</v>
      </c>
      <c r="D16" s="228" t="s">
        <v>948</v>
      </c>
      <c r="E16" s="227"/>
      <c r="F16" s="227"/>
    </row>
    <row r="17" spans="1:7" ht="34.15" customHeight="1">
      <c r="A17" s="229" t="s">
        <v>342</v>
      </c>
      <c r="B17" s="228" t="s">
        <v>951</v>
      </c>
      <c r="C17" s="228" t="s">
        <v>948</v>
      </c>
      <c r="D17" s="228" t="s">
        <v>948</v>
      </c>
      <c r="E17" s="227"/>
      <c r="F17" s="227"/>
    </row>
    <row r="18" spans="1:7" ht="13.5" customHeight="1">
      <c r="A18" s="230"/>
      <c r="B18" s="231"/>
      <c r="C18" s="231"/>
      <c r="D18" s="231"/>
      <c r="E18" s="227"/>
      <c r="F18" s="227"/>
    </row>
    <row r="19" spans="1:7" ht="13.5" customHeight="1">
      <c r="A19" s="915" t="s">
        <v>343</v>
      </c>
      <c r="B19" s="915"/>
      <c r="C19" s="915"/>
      <c r="D19" s="915"/>
      <c r="E19" s="915"/>
      <c r="F19" s="915"/>
      <c r="G19" s="915"/>
    </row>
    <row r="20" spans="1:7" ht="15">
      <c r="A20" s="227"/>
      <c r="B20" s="227"/>
      <c r="C20" s="227"/>
      <c r="D20" s="227"/>
      <c r="E20" s="746" t="s">
        <v>978</v>
      </c>
      <c r="F20" s="746"/>
      <c r="G20" s="97"/>
    </row>
    <row r="21" spans="1:7" ht="46.15" customHeight="1">
      <c r="A21" s="219" t="s">
        <v>433</v>
      </c>
      <c r="B21" s="219" t="s">
        <v>3</v>
      </c>
      <c r="C21" s="232" t="s">
        <v>344</v>
      </c>
      <c r="D21" s="233" t="s">
        <v>345</v>
      </c>
      <c r="E21" s="273" t="s">
        <v>346</v>
      </c>
      <c r="F21" s="273" t="s">
        <v>347</v>
      </c>
      <c r="G21" s="11"/>
    </row>
    <row r="22" spans="1:7" ht="15">
      <c r="A22" s="228" t="s">
        <v>348</v>
      </c>
      <c r="B22" s="228"/>
      <c r="C22" s="228"/>
      <c r="D22" s="234"/>
      <c r="E22" s="235" t="s">
        <v>839</v>
      </c>
      <c r="F22" s="235"/>
    </row>
    <row r="23" spans="1:7" ht="15">
      <c r="A23" s="228" t="s">
        <v>349</v>
      </c>
      <c r="B23" s="228" t="s">
        <v>839</v>
      </c>
      <c r="C23" s="228" t="s">
        <v>839</v>
      </c>
      <c r="D23" s="234" t="s">
        <v>839</v>
      </c>
      <c r="E23" s="235" t="s">
        <v>839</v>
      </c>
      <c r="F23" s="235"/>
    </row>
    <row r="24" spans="1:7" ht="15">
      <c r="A24" s="228" t="s">
        <v>350</v>
      </c>
      <c r="B24" s="228" t="s">
        <v>839</v>
      </c>
      <c r="C24" s="8" t="s">
        <v>839</v>
      </c>
      <c r="D24" s="234" t="s">
        <v>839</v>
      </c>
      <c r="E24" s="235" t="s">
        <v>839</v>
      </c>
      <c r="F24" s="235"/>
    </row>
    <row r="25" spans="1:7" ht="25.5">
      <c r="A25" s="228" t="s">
        <v>351</v>
      </c>
      <c r="B25" s="228" t="s">
        <v>839</v>
      </c>
      <c r="C25" s="8" t="s">
        <v>839</v>
      </c>
      <c r="D25" s="234" t="s">
        <v>839</v>
      </c>
      <c r="E25" s="235" t="s">
        <v>839</v>
      </c>
      <c r="F25" s="235"/>
    </row>
    <row r="26" spans="1:7" ht="32.25" customHeight="1">
      <c r="A26" s="228" t="s">
        <v>352</v>
      </c>
      <c r="B26" s="228" t="s">
        <v>848</v>
      </c>
      <c r="C26" s="8" t="s">
        <v>848</v>
      </c>
      <c r="D26" s="234" t="s">
        <v>848</v>
      </c>
      <c r="E26" s="235" t="s">
        <v>848</v>
      </c>
      <c r="F26" s="235"/>
    </row>
    <row r="27" spans="1:7" ht="15">
      <c r="A27" s="228" t="s">
        <v>353</v>
      </c>
      <c r="B27" s="228" t="s">
        <v>848</v>
      </c>
      <c r="C27" s="8" t="s">
        <v>848</v>
      </c>
      <c r="D27" s="234" t="s">
        <v>848</v>
      </c>
      <c r="E27" s="235" t="s">
        <v>848</v>
      </c>
      <c r="F27" s="235"/>
    </row>
    <row r="28" spans="1:7" ht="135">
      <c r="A28" s="228" t="s">
        <v>354</v>
      </c>
      <c r="B28" s="228" t="s">
        <v>953</v>
      </c>
      <c r="C28" s="8"/>
      <c r="D28" s="234" t="s">
        <v>978</v>
      </c>
      <c r="E28" s="232" t="s">
        <v>954</v>
      </c>
      <c r="F28" s="232" t="s">
        <v>955</v>
      </c>
    </row>
    <row r="29" spans="1:7" ht="60">
      <c r="A29" s="228" t="s">
        <v>355</v>
      </c>
      <c r="B29" s="228" t="s">
        <v>956</v>
      </c>
      <c r="C29" s="228"/>
      <c r="D29" s="234" t="s">
        <v>978</v>
      </c>
      <c r="E29" s="232" t="s">
        <v>957</v>
      </c>
      <c r="F29" s="232" t="s">
        <v>958</v>
      </c>
    </row>
    <row r="30" spans="1:7" ht="135">
      <c r="A30" s="228" t="s">
        <v>356</v>
      </c>
      <c r="B30" s="228" t="s">
        <v>959</v>
      </c>
      <c r="C30" s="228"/>
      <c r="D30" s="234" t="s">
        <v>978</v>
      </c>
      <c r="E30" s="232" t="s">
        <v>960</v>
      </c>
      <c r="F30" s="232" t="s">
        <v>974</v>
      </c>
    </row>
    <row r="31" spans="1:7" ht="45">
      <c r="A31" s="228" t="s">
        <v>357</v>
      </c>
      <c r="B31" s="228" t="s">
        <v>961</v>
      </c>
      <c r="C31" s="236">
        <v>8</v>
      </c>
      <c r="D31" s="234" t="s">
        <v>978</v>
      </c>
      <c r="E31" s="232" t="s">
        <v>962</v>
      </c>
      <c r="F31" s="232" t="s">
        <v>973</v>
      </c>
    </row>
    <row r="32" spans="1:7" ht="15">
      <c r="A32" s="228" t="s">
        <v>358</v>
      </c>
      <c r="B32" s="228" t="s">
        <v>963</v>
      </c>
      <c r="C32" s="228" t="s">
        <v>963</v>
      </c>
      <c r="D32" s="234" t="s">
        <v>963</v>
      </c>
      <c r="E32" s="232" t="s">
        <v>963</v>
      </c>
      <c r="F32" s="232" t="s">
        <v>963</v>
      </c>
    </row>
    <row r="33" spans="1:6" ht="60">
      <c r="A33" s="228" t="s">
        <v>359</v>
      </c>
      <c r="B33" s="228" t="s">
        <v>964</v>
      </c>
      <c r="C33" s="236">
        <v>1</v>
      </c>
      <c r="D33" s="234" t="s">
        <v>978</v>
      </c>
      <c r="E33" s="232" t="s">
        <v>965</v>
      </c>
      <c r="F33" s="232" t="s">
        <v>966</v>
      </c>
    </row>
    <row r="34" spans="1:6" ht="45">
      <c r="A34" s="228" t="s">
        <v>360</v>
      </c>
      <c r="B34" s="228" t="s">
        <v>839</v>
      </c>
      <c r="C34" s="228" t="s">
        <v>839</v>
      </c>
      <c r="D34" s="234" t="s">
        <v>839</v>
      </c>
      <c r="E34" s="232" t="s">
        <v>839</v>
      </c>
      <c r="F34" s="232" t="s">
        <v>967</v>
      </c>
    </row>
    <row r="35" spans="1:6" ht="15">
      <c r="A35" s="228" t="s">
        <v>361</v>
      </c>
      <c r="B35" s="228" t="s">
        <v>848</v>
      </c>
      <c r="C35" s="228" t="s">
        <v>848</v>
      </c>
      <c r="D35" s="234" t="s">
        <v>848</v>
      </c>
      <c r="E35" s="232" t="s">
        <v>848</v>
      </c>
      <c r="F35" s="232"/>
    </row>
    <row r="36" spans="1:6" ht="45">
      <c r="A36" s="228" t="s">
        <v>362</v>
      </c>
      <c r="B36" s="228" t="s">
        <v>968</v>
      </c>
      <c r="C36" s="236">
        <v>7</v>
      </c>
      <c r="D36" s="234" t="s">
        <v>978</v>
      </c>
      <c r="E36" s="232" t="s">
        <v>969</v>
      </c>
      <c r="F36" s="232" t="s">
        <v>970</v>
      </c>
    </row>
    <row r="37" spans="1:6" ht="45">
      <c r="A37" s="228" t="s">
        <v>363</v>
      </c>
      <c r="B37" s="228" t="s">
        <v>968</v>
      </c>
      <c r="C37" s="236">
        <v>8</v>
      </c>
      <c r="D37" s="234" t="s">
        <v>978</v>
      </c>
      <c r="E37" s="232" t="s">
        <v>971</v>
      </c>
      <c r="F37" s="232" t="s">
        <v>972</v>
      </c>
    </row>
    <row r="38" spans="1:6" ht="15">
      <c r="A38" s="228" t="s">
        <v>41</v>
      </c>
      <c r="B38" s="228"/>
      <c r="C38" s="228"/>
      <c r="D38" s="234"/>
      <c r="E38" s="558"/>
      <c r="F38" s="235"/>
    </row>
    <row r="39" spans="1:6" ht="15">
      <c r="A39" s="236" t="s">
        <v>14</v>
      </c>
      <c r="B39" s="228"/>
      <c r="C39" s="228"/>
      <c r="D39" s="234"/>
      <c r="E39" s="235"/>
      <c r="F39" s="235"/>
    </row>
    <row r="44" spans="1:6" ht="12.75" customHeight="1">
      <c r="D44" s="641" t="s">
        <v>1027</v>
      </c>
      <c r="E44" s="641"/>
      <c r="F44" s="641"/>
    </row>
    <row r="45" spans="1:6" ht="12.75" customHeight="1">
      <c r="D45" s="641"/>
      <c r="E45" s="641"/>
      <c r="F45" s="641"/>
    </row>
    <row r="46" spans="1:6" ht="12.75" customHeight="1">
      <c r="D46" s="641"/>
      <c r="E46" s="641"/>
      <c r="F46" s="641"/>
    </row>
    <row r="47" spans="1:6" ht="12.75" customHeight="1">
      <c r="D47" s="641"/>
      <c r="E47" s="641"/>
      <c r="F47" s="641"/>
    </row>
  </sheetData>
  <mergeCells count="6">
    <mergeCell ref="D44:F47"/>
    <mergeCell ref="A1:E1"/>
    <mergeCell ref="A2:F2"/>
    <mergeCell ref="A4:G4"/>
    <mergeCell ref="A19:G19"/>
    <mergeCell ref="E20:F20"/>
  </mergeCells>
  <printOptions horizontalCentered="1"/>
  <pageMargins left="0.70866141732283472" right="0.70866141732283472" top="0.23622047244094491" bottom="0" header="0.31496062992125984" footer="0.15"/>
  <pageSetup paperSize="9" scale="47" orientation="landscape" r:id="rId1"/>
</worksheet>
</file>

<file path=xl/worksheets/sheet54.xml><?xml version="1.0" encoding="utf-8"?>
<worksheet xmlns="http://schemas.openxmlformats.org/spreadsheetml/2006/main" xmlns:r="http://schemas.openxmlformats.org/officeDocument/2006/relationships">
  <sheetPr>
    <pageSetUpPr fitToPage="1"/>
  </sheetPr>
  <dimension ref="B2:H13"/>
  <sheetViews>
    <sheetView zoomScaleSheetLayoutView="90" workbookViewId="0">
      <selection activeCell="I55" sqref="I55:K58"/>
    </sheetView>
  </sheetViews>
  <sheetFormatPr defaultRowHeight="12.75"/>
  <sheetData>
    <row r="2" spans="2:8">
      <c r="B2" s="13"/>
    </row>
    <row r="4" spans="2:8" ht="12.75" customHeight="1">
      <c r="B4" s="916" t="s">
        <v>705</v>
      </c>
      <c r="C4" s="916"/>
      <c r="D4" s="916"/>
      <c r="E4" s="916"/>
      <c r="F4" s="916"/>
      <c r="G4" s="916"/>
      <c r="H4" s="916"/>
    </row>
    <row r="5" spans="2:8" ht="12.75" customHeight="1">
      <c r="B5" s="916"/>
      <c r="C5" s="916"/>
      <c r="D5" s="916"/>
      <c r="E5" s="916"/>
      <c r="F5" s="916"/>
      <c r="G5" s="916"/>
      <c r="H5" s="916"/>
    </row>
    <row r="6" spans="2:8" ht="12.75" customHeight="1">
      <c r="B6" s="916"/>
      <c r="C6" s="916"/>
      <c r="D6" s="916"/>
      <c r="E6" s="916"/>
      <c r="F6" s="916"/>
      <c r="G6" s="916"/>
      <c r="H6" s="916"/>
    </row>
    <row r="7" spans="2:8" ht="12.75" customHeight="1">
      <c r="B7" s="916"/>
      <c r="C7" s="916"/>
      <c r="D7" s="916"/>
      <c r="E7" s="916"/>
      <c r="F7" s="916"/>
      <c r="G7" s="916"/>
      <c r="H7" s="916"/>
    </row>
    <row r="8" spans="2:8" ht="12.75" customHeight="1">
      <c r="B8" s="916"/>
      <c r="C8" s="916"/>
      <c r="D8" s="916"/>
      <c r="E8" s="916"/>
      <c r="F8" s="916"/>
      <c r="G8" s="916"/>
      <c r="H8" s="916"/>
    </row>
    <row r="9" spans="2:8" ht="12.75" customHeight="1">
      <c r="B9" s="916"/>
      <c r="C9" s="916"/>
      <c r="D9" s="916"/>
      <c r="E9" s="916"/>
      <c r="F9" s="916"/>
      <c r="G9" s="916"/>
      <c r="H9" s="916"/>
    </row>
    <row r="10" spans="2:8" ht="12.75" customHeight="1">
      <c r="B10" s="916"/>
      <c r="C10" s="916"/>
      <c r="D10" s="916"/>
      <c r="E10" s="916"/>
      <c r="F10" s="916"/>
      <c r="G10" s="916"/>
      <c r="H10" s="916"/>
    </row>
    <row r="11" spans="2:8" ht="12.75" customHeight="1">
      <c r="B11" s="916"/>
      <c r="C11" s="916"/>
      <c r="D11" s="916"/>
      <c r="E11" s="916"/>
      <c r="F11" s="916"/>
      <c r="G11" s="916"/>
      <c r="H11" s="916"/>
    </row>
    <row r="12" spans="2:8" ht="12.75" customHeight="1">
      <c r="B12" s="916"/>
      <c r="C12" s="916"/>
      <c r="D12" s="916"/>
      <c r="E12" s="916"/>
      <c r="F12" s="916"/>
      <c r="G12" s="916"/>
      <c r="H12" s="916"/>
    </row>
    <row r="13" spans="2:8" ht="12.75" customHeight="1">
      <c r="B13" s="916"/>
      <c r="C13" s="916"/>
      <c r="D13" s="916"/>
      <c r="E13" s="916"/>
      <c r="F13" s="916"/>
      <c r="G13" s="916"/>
      <c r="H13" s="916"/>
    </row>
  </sheetData>
  <mergeCells count="1">
    <mergeCell ref="B4:H13"/>
  </mergeCells>
  <printOptions horizontalCentered="1"/>
  <pageMargins left="0.70866141732283472" right="0.70866141732283472" top="0.23622047244094491" bottom="0" header="0.31496062992125984" footer="0.31496062992125984"/>
  <pageSetup paperSize="9" orientation="landscape" r:id="rId1"/>
</worksheet>
</file>

<file path=xl/worksheets/sheet55.xml><?xml version="1.0" encoding="utf-8"?>
<worksheet xmlns="http://schemas.openxmlformats.org/spreadsheetml/2006/main" xmlns:r="http://schemas.openxmlformats.org/officeDocument/2006/relationships">
  <sheetPr>
    <pageSetUpPr fitToPage="1"/>
  </sheetPr>
  <dimension ref="A1:T31"/>
  <sheetViews>
    <sheetView view="pageBreakPreview" topLeftCell="A10" zoomScaleNormal="90" zoomScaleSheetLayoutView="100" workbookViewId="0">
      <selection activeCell="I55" sqref="I55:K58"/>
    </sheetView>
  </sheetViews>
  <sheetFormatPr defaultColWidth="9.140625" defaultRowHeight="14.25"/>
  <cols>
    <col min="1" max="1" width="4.7109375" style="41" customWidth="1"/>
    <col min="2" max="2" width="16.85546875" style="41" customWidth="1"/>
    <col min="3" max="3" width="11.7109375" style="41" customWidth="1"/>
    <col min="4" max="4" width="12" style="41" customWidth="1"/>
    <col min="5" max="5" width="12.140625" style="41" customWidth="1"/>
    <col min="6" max="6" width="14.85546875" style="41" customWidth="1"/>
    <col min="7" max="7" width="12.42578125" style="41" customWidth="1"/>
    <col min="8" max="8" width="16" style="41" customWidth="1"/>
    <col min="9" max="9" width="12.7109375" style="41" customWidth="1"/>
    <col min="10" max="10" width="15" style="41" customWidth="1"/>
    <col min="11" max="11" width="16" style="41" customWidth="1"/>
    <col min="12" max="12" width="11.85546875" style="41" customWidth="1"/>
    <col min="13" max="16384" width="9.140625" style="41"/>
  </cols>
  <sheetData>
    <row r="1" spans="1:20" ht="15" customHeight="1">
      <c r="C1" s="633"/>
      <c r="D1" s="633"/>
      <c r="E1" s="633"/>
      <c r="F1" s="633"/>
      <c r="G1" s="633"/>
      <c r="H1" s="633"/>
      <c r="I1" s="143"/>
      <c r="J1" s="774" t="s">
        <v>547</v>
      </c>
      <c r="K1" s="774"/>
    </row>
    <row r="2" spans="1:20" s="48" customFormat="1" ht="19.5" customHeight="1">
      <c r="A2" s="918" t="s">
        <v>0</v>
      </c>
      <c r="B2" s="918"/>
      <c r="C2" s="918"/>
      <c r="D2" s="918"/>
      <c r="E2" s="918"/>
      <c r="F2" s="918"/>
      <c r="G2" s="918"/>
      <c r="H2" s="918"/>
      <c r="I2" s="918"/>
      <c r="J2" s="918"/>
      <c r="K2" s="918"/>
    </row>
    <row r="3" spans="1:20" s="48" customFormat="1" ht="19.5" customHeight="1">
      <c r="A3" s="917" t="s">
        <v>652</v>
      </c>
      <c r="B3" s="917"/>
      <c r="C3" s="917"/>
      <c r="D3" s="917"/>
      <c r="E3" s="917"/>
      <c r="F3" s="917"/>
      <c r="G3" s="917"/>
      <c r="H3" s="917"/>
      <c r="I3" s="917"/>
      <c r="J3" s="917"/>
      <c r="K3" s="917"/>
    </row>
    <row r="4" spans="1:20" s="48" customFormat="1" ht="14.25" customHeight="1">
      <c r="A4" s="56"/>
      <c r="B4" s="56"/>
      <c r="C4" s="56"/>
      <c r="D4" s="56"/>
      <c r="E4" s="56"/>
      <c r="F4" s="56"/>
      <c r="G4" s="56"/>
      <c r="H4" s="56"/>
      <c r="I4" s="56"/>
      <c r="J4" s="56"/>
      <c r="K4" s="56"/>
    </row>
    <row r="5" spans="1:20" s="48" customFormat="1" ht="18" customHeight="1">
      <c r="A5" s="849" t="s">
        <v>706</v>
      </c>
      <c r="B5" s="849"/>
      <c r="C5" s="849"/>
      <c r="D5" s="849"/>
      <c r="E5" s="849"/>
      <c r="F5" s="849"/>
      <c r="G5" s="849"/>
      <c r="H5" s="849"/>
      <c r="I5" s="849"/>
      <c r="J5" s="849"/>
      <c r="K5" s="849"/>
    </row>
    <row r="6" spans="1:20" ht="15.75">
      <c r="A6" s="670" t="s">
        <v>836</v>
      </c>
      <c r="B6" s="670"/>
      <c r="C6" s="93"/>
      <c r="D6" s="93"/>
      <c r="E6" s="93"/>
      <c r="F6" s="93"/>
      <c r="G6" s="93"/>
      <c r="H6" s="93"/>
      <c r="I6" s="93"/>
      <c r="J6" s="93"/>
      <c r="K6" s="93"/>
    </row>
    <row r="7" spans="1:20" ht="29.25" customHeight="1">
      <c r="A7" s="920" t="s">
        <v>68</v>
      </c>
      <c r="B7" s="920" t="s">
        <v>69</v>
      </c>
      <c r="C7" s="920" t="s">
        <v>70</v>
      </c>
      <c r="D7" s="920" t="s">
        <v>153</v>
      </c>
      <c r="E7" s="920"/>
      <c r="F7" s="920"/>
      <c r="G7" s="920"/>
      <c r="H7" s="920"/>
      <c r="I7" s="648" t="s">
        <v>245</v>
      </c>
      <c r="J7" s="920" t="s">
        <v>71</v>
      </c>
      <c r="K7" s="920" t="s">
        <v>491</v>
      </c>
      <c r="L7" s="919" t="s">
        <v>72</v>
      </c>
      <c r="S7" s="47"/>
      <c r="T7" s="47"/>
    </row>
    <row r="8" spans="1:20" ht="33.75" customHeight="1">
      <c r="A8" s="920"/>
      <c r="B8" s="920"/>
      <c r="C8" s="920"/>
      <c r="D8" s="920" t="s">
        <v>73</v>
      </c>
      <c r="E8" s="920" t="s">
        <v>74</v>
      </c>
      <c r="F8" s="920"/>
      <c r="G8" s="920"/>
      <c r="H8" s="43" t="s">
        <v>75</v>
      </c>
      <c r="I8" s="921"/>
      <c r="J8" s="920"/>
      <c r="K8" s="920"/>
      <c r="L8" s="919"/>
    </row>
    <row r="9" spans="1:20" ht="30">
      <c r="A9" s="920"/>
      <c r="B9" s="920"/>
      <c r="C9" s="920"/>
      <c r="D9" s="920"/>
      <c r="E9" s="43" t="s">
        <v>76</v>
      </c>
      <c r="F9" s="43" t="s">
        <v>77</v>
      </c>
      <c r="G9" s="43" t="s">
        <v>14</v>
      </c>
      <c r="H9" s="43"/>
      <c r="I9" s="649"/>
      <c r="J9" s="920"/>
      <c r="K9" s="920"/>
      <c r="L9" s="919"/>
    </row>
    <row r="10" spans="1:20" s="49" customFormat="1" ht="17.100000000000001" customHeight="1">
      <c r="A10" s="50">
        <v>1</v>
      </c>
      <c r="B10" s="50">
        <v>2</v>
      </c>
      <c r="C10" s="50">
        <v>3</v>
      </c>
      <c r="D10" s="50">
        <v>4</v>
      </c>
      <c r="E10" s="50">
        <v>5</v>
      </c>
      <c r="F10" s="50">
        <v>6</v>
      </c>
      <c r="G10" s="50">
        <v>7</v>
      </c>
      <c r="H10" s="50">
        <v>8</v>
      </c>
      <c r="I10" s="50">
        <v>9</v>
      </c>
      <c r="J10" s="50">
        <v>10</v>
      </c>
      <c r="K10" s="50">
        <v>11</v>
      </c>
      <c r="L10" s="50">
        <v>12</v>
      </c>
    </row>
    <row r="11" spans="1:20" ht="17.100000000000001" customHeight="1">
      <c r="A11" s="50">
        <v>1</v>
      </c>
      <c r="B11" s="51" t="s">
        <v>707</v>
      </c>
      <c r="C11" s="45">
        <v>30</v>
      </c>
      <c r="D11" s="44">
        <v>0</v>
      </c>
      <c r="E11" s="44">
        <v>5</v>
      </c>
      <c r="F11" s="44">
        <v>1</v>
      </c>
      <c r="G11" s="44">
        <f>SUM(E11:F11)</f>
        <v>6</v>
      </c>
      <c r="H11" s="44">
        <f>D11+G11</f>
        <v>6</v>
      </c>
      <c r="I11" s="44">
        <v>25</v>
      </c>
      <c r="J11" s="44">
        <f>C11-H11</f>
        <v>24</v>
      </c>
      <c r="K11" s="44"/>
      <c r="L11" s="44"/>
    </row>
    <row r="12" spans="1:20" ht="17.100000000000001" customHeight="1">
      <c r="A12" s="50">
        <v>2</v>
      </c>
      <c r="B12" s="51" t="s">
        <v>708</v>
      </c>
      <c r="C12" s="45">
        <v>31</v>
      </c>
      <c r="D12" s="44">
        <v>0</v>
      </c>
      <c r="E12" s="44">
        <v>4</v>
      </c>
      <c r="F12" s="44">
        <v>2</v>
      </c>
      <c r="G12" s="44">
        <f t="shared" ref="G12:G23" si="0">SUM(E12:F12)</f>
        <v>6</v>
      </c>
      <c r="H12" s="44">
        <f t="shared" ref="H12:H23" si="1">D12+G12</f>
        <v>6</v>
      </c>
      <c r="I12" s="44">
        <v>24</v>
      </c>
      <c r="J12" s="44">
        <f t="shared" ref="J12:J23" si="2">C12-H12</f>
        <v>25</v>
      </c>
      <c r="K12" s="44"/>
      <c r="L12" s="44"/>
    </row>
    <row r="13" spans="1:20" ht="17.100000000000001" customHeight="1">
      <c r="A13" s="50">
        <v>3</v>
      </c>
      <c r="B13" s="51" t="s">
        <v>709</v>
      </c>
      <c r="C13" s="45">
        <v>30</v>
      </c>
      <c r="D13" s="44">
        <v>21</v>
      </c>
      <c r="E13" s="44">
        <v>4</v>
      </c>
      <c r="F13" s="44">
        <v>0</v>
      </c>
      <c r="G13" s="44">
        <f t="shared" si="0"/>
        <v>4</v>
      </c>
      <c r="H13" s="44">
        <f t="shared" si="1"/>
        <v>25</v>
      </c>
      <c r="I13" s="44">
        <v>5</v>
      </c>
      <c r="J13" s="44">
        <f t="shared" si="2"/>
        <v>5</v>
      </c>
      <c r="K13" s="44"/>
      <c r="L13" s="44"/>
    </row>
    <row r="14" spans="1:20" ht="17.100000000000001" customHeight="1">
      <c r="A14" s="50">
        <v>4</v>
      </c>
      <c r="B14" s="51" t="s">
        <v>710</v>
      </c>
      <c r="C14" s="45">
        <v>31</v>
      </c>
      <c r="D14" s="44">
        <v>0</v>
      </c>
      <c r="E14" s="44">
        <v>5</v>
      </c>
      <c r="F14" s="44">
        <v>1</v>
      </c>
      <c r="G14" s="44">
        <f t="shared" si="0"/>
        <v>6</v>
      </c>
      <c r="H14" s="44">
        <f t="shared" si="1"/>
        <v>6</v>
      </c>
      <c r="I14" s="44">
        <v>25</v>
      </c>
      <c r="J14" s="44">
        <f t="shared" si="2"/>
        <v>25</v>
      </c>
      <c r="K14" s="44"/>
      <c r="L14" s="44"/>
    </row>
    <row r="15" spans="1:20" ht="17.100000000000001" customHeight="1">
      <c r="A15" s="50">
        <v>5</v>
      </c>
      <c r="B15" s="51" t="s">
        <v>711</v>
      </c>
      <c r="C15" s="45">
        <v>31</v>
      </c>
      <c r="D15" s="44">
        <v>0</v>
      </c>
      <c r="E15" s="44">
        <v>4</v>
      </c>
      <c r="F15" s="44">
        <v>4</v>
      </c>
      <c r="G15" s="44">
        <f t="shared" si="0"/>
        <v>8</v>
      </c>
      <c r="H15" s="44">
        <f t="shared" si="1"/>
        <v>8</v>
      </c>
      <c r="I15" s="44">
        <v>22</v>
      </c>
      <c r="J15" s="44">
        <f t="shared" si="2"/>
        <v>23</v>
      </c>
      <c r="K15" s="44"/>
      <c r="L15" s="44"/>
    </row>
    <row r="16" spans="1:20" s="49" customFormat="1" ht="17.100000000000001" customHeight="1">
      <c r="A16" s="50">
        <v>6</v>
      </c>
      <c r="B16" s="51" t="s">
        <v>712</v>
      </c>
      <c r="C16" s="50">
        <v>30</v>
      </c>
      <c r="D16" s="51">
        <v>0</v>
      </c>
      <c r="E16" s="51">
        <v>5</v>
      </c>
      <c r="F16" s="51">
        <v>5</v>
      </c>
      <c r="G16" s="44">
        <f t="shared" si="0"/>
        <v>10</v>
      </c>
      <c r="H16" s="44">
        <f t="shared" si="1"/>
        <v>10</v>
      </c>
      <c r="I16" s="51">
        <v>20</v>
      </c>
      <c r="J16" s="44">
        <f t="shared" si="2"/>
        <v>20</v>
      </c>
      <c r="K16" s="51"/>
      <c r="L16" s="51"/>
    </row>
    <row r="17" spans="1:12" s="49" customFormat="1" ht="17.100000000000001" customHeight="1">
      <c r="A17" s="50">
        <v>7</v>
      </c>
      <c r="B17" s="51" t="s">
        <v>713</v>
      </c>
      <c r="C17" s="50">
        <v>31</v>
      </c>
      <c r="D17" s="51">
        <v>12</v>
      </c>
      <c r="E17" s="51">
        <v>4</v>
      </c>
      <c r="F17" s="51">
        <v>1</v>
      </c>
      <c r="G17" s="44">
        <f t="shared" si="0"/>
        <v>5</v>
      </c>
      <c r="H17" s="44">
        <f t="shared" si="1"/>
        <v>17</v>
      </c>
      <c r="I17" s="51">
        <v>13</v>
      </c>
      <c r="J17" s="44">
        <f t="shared" si="2"/>
        <v>14</v>
      </c>
      <c r="K17" s="51"/>
      <c r="L17" s="51"/>
    </row>
    <row r="18" spans="1:12" s="49" customFormat="1" ht="17.100000000000001" customHeight="1">
      <c r="A18" s="50">
        <v>8</v>
      </c>
      <c r="B18" s="51" t="s">
        <v>714</v>
      </c>
      <c r="C18" s="50">
        <v>30</v>
      </c>
      <c r="D18" s="51">
        <v>9</v>
      </c>
      <c r="E18" s="51">
        <v>4</v>
      </c>
      <c r="F18" s="51">
        <v>1</v>
      </c>
      <c r="G18" s="44">
        <f t="shared" si="0"/>
        <v>5</v>
      </c>
      <c r="H18" s="44">
        <f t="shared" si="1"/>
        <v>14</v>
      </c>
      <c r="I18" s="51">
        <v>17</v>
      </c>
      <c r="J18" s="44">
        <f t="shared" si="2"/>
        <v>16</v>
      </c>
      <c r="K18" s="51"/>
      <c r="L18" s="51"/>
    </row>
    <row r="19" spans="1:12" s="49" customFormat="1" ht="17.100000000000001" customHeight="1">
      <c r="A19" s="50">
        <v>9</v>
      </c>
      <c r="B19" s="51" t="s">
        <v>715</v>
      </c>
      <c r="C19" s="50">
        <v>31</v>
      </c>
      <c r="D19" s="51">
        <v>0</v>
      </c>
      <c r="E19" s="51">
        <v>5</v>
      </c>
      <c r="F19" s="51">
        <v>3</v>
      </c>
      <c r="G19" s="44">
        <f t="shared" si="0"/>
        <v>8</v>
      </c>
      <c r="H19" s="44">
        <f t="shared" si="1"/>
        <v>8</v>
      </c>
      <c r="I19" s="51">
        <v>25</v>
      </c>
      <c r="J19" s="44">
        <f t="shared" si="2"/>
        <v>23</v>
      </c>
      <c r="K19" s="51"/>
      <c r="L19" s="51"/>
    </row>
    <row r="20" spans="1:12" s="49" customFormat="1" ht="17.100000000000001" customHeight="1">
      <c r="A20" s="50">
        <v>10</v>
      </c>
      <c r="B20" s="51" t="s">
        <v>716</v>
      </c>
      <c r="C20" s="50">
        <v>31</v>
      </c>
      <c r="D20" s="51">
        <v>0</v>
      </c>
      <c r="E20" s="51">
        <v>4</v>
      </c>
      <c r="F20" s="51">
        <v>2</v>
      </c>
      <c r="G20" s="44">
        <f t="shared" si="0"/>
        <v>6</v>
      </c>
      <c r="H20" s="44">
        <f t="shared" si="1"/>
        <v>6</v>
      </c>
      <c r="I20" s="51">
        <v>24</v>
      </c>
      <c r="J20" s="44">
        <f t="shared" si="2"/>
        <v>25</v>
      </c>
      <c r="K20" s="51"/>
      <c r="L20" s="51"/>
    </row>
    <row r="21" spans="1:12" s="49" customFormat="1" ht="17.100000000000001" customHeight="1">
      <c r="A21" s="50">
        <v>11</v>
      </c>
      <c r="B21" s="51" t="s">
        <v>717</v>
      </c>
      <c r="C21" s="50">
        <v>28</v>
      </c>
      <c r="D21" s="51">
        <v>0</v>
      </c>
      <c r="E21" s="51">
        <v>4</v>
      </c>
      <c r="F21" s="51">
        <v>2</v>
      </c>
      <c r="G21" s="44">
        <f t="shared" si="0"/>
        <v>6</v>
      </c>
      <c r="H21" s="44">
        <f t="shared" si="1"/>
        <v>6</v>
      </c>
      <c r="I21" s="51">
        <v>23</v>
      </c>
      <c r="J21" s="44">
        <f t="shared" si="2"/>
        <v>22</v>
      </c>
      <c r="K21" s="51"/>
      <c r="L21" s="51"/>
    </row>
    <row r="22" spans="1:12" s="49" customFormat="1" ht="17.100000000000001" customHeight="1">
      <c r="A22" s="50">
        <v>12</v>
      </c>
      <c r="B22" s="51" t="s">
        <v>718</v>
      </c>
      <c r="C22" s="50">
        <v>31</v>
      </c>
      <c r="D22" s="51">
        <v>0</v>
      </c>
      <c r="E22" s="51">
        <v>5</v>
      </c>
      <c r="F22" s="51">
        <v>3</v>
      </c>
      <c r="G22" s="44">
        <f t="shared" si="0"/>
        <v>8</v>
      </c>
      <c r="H22" s="44">
        <f t="shared" si="1"/>
        <v>8</v>
      </c>
      <c r="I22" s="51">
        <v>22</v>
      </c>
      <c r="J22" s="44">
        <f t="shared" si="2"/>
        <v>23</v>
      </c>
      <c r="K22" s="51"/>
      <c r="L22" s="51"/>
    </row>
    <row r="23" spans="1:12" s="49" customFormat="1" ht="17.100000000000001" customHeight="1">
      <c r="A23" s="51"/>
      <c r="B23" s="52" t="s">
        <v>14</v>
      </c>
      <c r="C23" s="518">
        <v>365</v>
      </c>
      <c r="D23" s="516">
        <f>SUM(D11:D22)</f>
        <v>42</v>
      </c>
      <c r="E23" s="516">
        <f>SUM(E11:E22)</f>
        <v>53</v>
      </c>
      <c r="F23" s="516">
        <f>SUM(F11:F22)</f>
        <v>25</v>
      </c>
      <c r="G23" s="517">
        <f t="shared" si="0"/>
        <v>78</v>
      </c>
      <c r="H23" s="517">
        <f t="shared" si="1"/>
        <v>120</v>
      </c>
      <c r="I23" s="516">
        <f>SUM(I11:I22)</f>
        <v>245</v>
      </c>
      <c r="J23" s="624">
        <f t="shared" si="2"/>
        <v>245</v>
      </c>
      <c r="K23" s="515"/>
      <c r="L23" s="515"/>
    </row>
    <row r="24" spans="1:12" s="49" customFormat="1" ht="11.25" customHeight="1">
      <c r="A24" s="53"/>
      <c r="B24" s="54"/>
      <c r="C24" s="55"/>
      <c r="D24" s="53"/>
      <c r="E24" s="53"/>
      <c r="F24" s="53"/>
      <c r="G24" s="53"/>
      <c r="H24" s="53"/>
      <c r="I24" s="53"/>
      <c r="J24" s="53"/>
      <c r="K24" s="53"/>
    </row>
    <row r="25" spans="1:12" ht="15">
      <c r="A25" s="46" t="s">
        <v>99</v>
      </c>
      <c r="B25" s="46"/>
      <c r="C25" s="46"/>
      <c r="D25" s="46"/>
      <c r="E25" s="46"/>
      <c r="F25" s="46"/>
      <c r="G25" s="46"/>
      <c r="H25" s="46"/>
      <c r="I25" s="46"/>
      <c r="J25" s="46"/>
    </row>
    <row r="28" spans="1:12" ht="14.25" customHeight="1">
      <c r="I28" s="641" t="s">
        <v>1027</v>
      </c>
      <c r="J28" s="641"/>
      <c r="K28" s="641"/>
    </row>
    <row r="29" spans="1:12" ht="14.25" customHeight="1">
      <c r="I29" s="641"/>
      <c r="J29" s="641"/>
      <c r="K29" s="641"/>
    </row>
    <row r="30" spans="1:12" ht="14.25" customHeight="1">
      <c r="I30" s="641"/>
      <c r="J30" s="641"/>
      <c r="K30" s="641"/>
    </row>
    <row r="31" spans="1:12" ht="14.25" customHeight="1">
      <c r="I31" s="641"/>
      <c r="J31" s="641"/>
      <c r="K31" s="641"/>
    </row>
  </sheetData>
  <mergeCells count="17">
    <mergeCell ref="L7:L9"/>
    <mergeCell ref="A5:K5"/>
    <mergeCell ref="A7:A9"/>
    <mergeCell ref="B7:B9"/>
    <mergeCell ref="C7:C9"/>
    <mergeCell ref="D7:H7"/>
    <mergeCell ref="J7:J9"/>
    <mergeCell ref="K7:K9"/>
    <mergeCell ref="D8:D9"/>
    <mergeCell ref="E8:G8"/>
    <mergeCell ref="I7:I9"/>
    <mergeCell ref="I28:K31"/>
    <mergeCell ref="C1:H1"/>
    <mergeCell ref="J1:K1"/>
    <mergeCell ref="A3:K3"/>
    <mergeCell ref="A2:K2"/>
    <mergeCell ref="A6:B6"/>
  </mergeCells>
  <phoneticPr fontId="0" type="noConversion"/>
  <printOptions horizontalCentered="1"/>
  <pageMargins left="0.70866141732283472" right="0.70866141732283472" top="0.23622047244094491" bottom="0" header="0.31496062992125984" footer="0.31496062992125984"/>
  <pageSetup paperSize="9" scale="85" orientation="landscape" r:id="rId1"/>
</worksheet>
</file>

<file path=xl/worksheets/sheet56.xml><?xml version="1.0" encoding="utf-8"?>
<worksheet xmlns="http://schemas.openxmlformats.org/spreadsheetml/2006/main" xmlns:r="http://schemas.openxmlformats.org/officeDocument/2006/relationships">
  <sheetPr>
    <pageSetUpPr fitToPage="1"/>
  </sheetPr>
  <dimension ref="A1:S31"/>
  <sheetViews>
    <sheetView view="pageBreakPreview" topLeftCell="A7" zoomScaleSheetLayoutView="100" workbookViewId="0">
      <selection activeCell="I55" sqref="I55:K58"/>
    </sheetView>
  </sheetViews>
  <sheetFormatPr defaultColWidth="9.140625" defaultRowHeight="14.25"/>
  <cols>
    <col min="1" max="1" width="4.7109375" style="41" customWidth="1"/>
    <col min="2" max="2" width="14.7109375" style="41" customWidth="1"/>
    <col min="3" max="3" width="11.7109375" style="41" customWidth="1"/>
    <col min="4" max="4" width="12" style="41" customWidth="1"/>
    <col min="5" max="5" width="11.85546875" style="41" customWidth="1"/>
    <col min="6" max="6" width="15.28515625" style="41" customWidth="1"/>
    <col min="7" max="7" width="10.140625" style="41" customWidth="1"/>
    <col min="8" max="8" width="14.7109375" style="41" customWidth="1"/>
    <col min="9" max="9" width="15.28515625" style="41" customWidth="1"/>
    <col min="10" max="10" width="14.7109375" style="41" customWidth="1"/>
    <col min="11" max="11" width="11.85546875" style="41" customWidth="1"/>
    <col min="12" max="16384" width="9.140625" style="41"/>
  </cols>
  <sheetData>
    <row r="1" spans="1:19" ht="15" customHeight="1">
      <c r="C1" s="633"/>
      <c r="D1" s="633"/>
      <c r="E1" s="633"/>
      <c r="F1" s="633"/>
      <c r="G1" s="633"/>
      <c r="H1" s="633"/>
      <c r="I1" s="143"/>
      <c r="J1" s="34" t="s">
        <v>548</v>
      </c>
    </row>
    <row r="2" spans="1:19" s="48" customFormat="1" ht="19.5" customHeight="1">
      <c r="A2" s="918" t="s">
        <v>0</v>
      </c>
      <c r="B2" s="918"/>
      <c r="C2" s="918"/>
      <c r="D2" s="918"/>
      <c r="E2" s="918"/>
      <c r="F2" s="918"/>
      <c r="G2" s="918"/>
      <c r="H2" s="918"/>
      <c r="I2" s="918"/>
      <c r="J2" s="918"/>
    </row>
    <row r="3" spans="1:19" s="48" customFormat="1" ht="19.5" customHeight="1">
      <c r="A3" s="917" t="s">
        <v>652</v>
      </c>
      <c r="B3" s="917"/>
      <c r="C3" s="917"/>
      <c r="D3" s="917"/>
      <c r="E3" s="917"/>
      <c r="F3" s="917"/>
      <c r="G3" s="917"/>
      <c r="H3" s="917"/>
      <c r="I3" s="917"/>
      <c r="J3" s="917"/>
    </row>
    <row r="4" spans="1:19" s="48" customFormat="1" ht="14.25" customHeight="1">
      <c r="A4" s="56"/>
      <c r="B4" s="56"/>
      <c r="C4" s="56"/>
      <c r="D4" s="56"/>
      <c r="E4" s="56"/>
      <c r="F4" s="56"/>
      <c r="G4" s="56"/>
      <c r="H4" s="56"/>
      <c r="I4" s="56"/>
      <c r="J4" s="56"/>
    </row>
    <row r="5" spans="1:19" s="48" customFormat="1" ht="18" customHeight="1">
      <c r="A5" s="849" t="s">
        <v>719</v>
      </c>
      <c r="B5" s="849"/>
      <c r="C5" s="849"/>
      <c r="D5" s="849"/>
      <c r="E5" s="849"/>
      <c r="F5" s="849"/>
      <c r="G5" s="849"/>
      <c r="H5" s="849"/>
      <c r="I5" s="849"/>
      <c r="J5" s="849"/>
    </row>
    <row r="6" spans="1:19" ht="15.75">
      <c r="A6" s="670" t="s">
        <v>831</v>
      </c>
      <c r="B6" s="670"/>
      <c r="C6" s="119"/>
      <c r="D6" s="119"/>
      <c r="E6" s="119"/>
      <c r="F6" s="119"/>
      <c r="G6" s="119"/>
      <c r="H6" s="119"/>
      <c r="I6" s="141"/>
      <c r="J6" s="141"/>
    </row>
    <row r="7" spans="1:19" ht="29.25" customHeight="1">
      <c r="A7" s="920" t="s">
        <v>68</v>
      </c>
      <c r="B7" s="920" t="s">
        <v>69</v>
      </c>
      <c r="C7" s="920" t="s">
        <v>70</v>
      </c>
      <c r="D7" s="920" t="s">
        <v>154</v>
      </c>
      <c r="E7" s="920"/>
      <c r="F7" s="920"/>
      <c r="G7" s="920"/>
      <c r="H7" s="920"/>
      <c r="I7" s="648" t="s">
        <v>245</v>
      </c>
      <c r="J7" s="920" t="s">
        <v>71</v>
      </c>
      <c r="K7" s="920" t="s">
        <v>226</v>
      </c>
    </row>
    <row r="8" spans="1:19" ht="34.15" customHeight="1">
      <c r="A8" s="920"/>
      <c r="B8" s="920"/>
      <c r="C8" s="920"/>
      <c r="D8" s="920" t="s">
        <v>73</v>
      </c>
      <c r="E8" s="920" t="s">
        <v>74</v>
      </c>
      <c r="F8" s="920"/>
      <c r="G8" s="920"/>
      <c r="H8" s="648" t="s">
        <v>75</v>
      </c>
      <c r="I8" s="921"/>
      <c r="J8" s="920"/>
      <c r="K8" s="920"/>
      <c r="R8" s="47"/>
      <c r="S8" s="47"/>
    </row>
    <row r="9" spans="1:19" ht="33.75" customHeight="1">
      <c r="A9" s="920"/>
      <c r="B9" s="920"/>
      <c r="C9" s="920"/>
      <c r="D9" s="920"/>
      <c r="E9" s="43" t="s">
        <v>76</v>
      </c>
      <c r="F9" s="43" t="s">
        <v>77</v>
      </c>
      <c r="G9" s="43" t="s">
        <v>14</v>
      </c>
      <c r="H9" s="649"/>
      <c r="I9" s="649"/>
      <c r="J9" s="920"/>
      <c r="K9" s="920"/>
    </row>
    <row r="10" spans="1:19" s="49" customFormat="1" ht="17.100000000000001" customHeight="1">
      <c r="A10" s="43">
        <v>1</v>
      </c>
      <c r="B10" s="43">
        <v>2</v>
      </c>
      <c r="C10" s="43">
        <v>3</v>
      </c>
      <c r="D10" s="43">
        <v>4</v>
      </c>
      <c r="E10" s="43">
        <v>5</v>
      </c>
      <c r="F10" s="43">
        <v>6</v>
      </c>
      <c r="G10" s="43">
        <v>7</v>
      </c>
      <c r="H10" s="43">
        <v>8</v>
      </c>
      <c r="I10" s="43">
        <v>9</v>
      </c>
      <c r="J10" s="43">
        <v>10</v>
      </c>
      <c r="K10" s="43">
        <v>11</v>
      </c>
    </row>
    <row r="11" spans="1:19" ht="17.100000000000001" customHeight="1">
      <c r="A11" s="50">
        <v>1</v>
      </c>
      <c r="B11" s="51" t="s">
        <v>707</v>
      </c>
      <c r="C11" s="45">
        <v>30</v>
      </c>
      <c r="D11" s="44">
        <v>0</v>
      </c>
      <c r="E11" s="44">
        <v>5</v>
      </c>
      <c r="F11" s="44">
        <v>1</v>
      </c>
      <c r="G11" s="44">
        <v>6</v>
      </c>
      <c r="H11" s="44">
        <v>6</v>
      </c>
      <c r="I11" s="44">
        <v>25</v>
      </c>
      <c r="J11" s="44">
        <f>C11-H11</f>
        <v>24</v>
      </c>
      <c r="K11" s="44"/>
    </row>
    <row r="12" spans="1:19" ht="17.100000000000001" customHeight="1">
      <c r="A12" s="50">
        <v>2</v>
      </c>
      <c r="B12" s="51" t="s">
        <v>708</v>
      </c>
      <c r="C12" s="45">
        <v>31</v>
      </c>
      <c r="D12" s="44">
        <v>0</v>
      </c>
      <c r="E12" s="44">
        <v>4</v>
      </c>
      <c r="F12" s="44">
        <v>2</v>
      </c>
      <c r="G12" s="44">
        <v>6</v>
      </c>
      <c r="H12" s="44">
        <v>6</v>
      </c>
      <c r="I12" s="44">
        <v>24</v>
      </c>
      <c r="J12" s="44">
        <f t="shared" ref="J12:J23" si="0">C12-H12</f>
        <v>25</v>
      </c>
      <c r="K12" s="44"/>
    </row>
    <row r="13" spans="1:19" ht="17.100000000000001" customHeight="1">
      <c r="A13" s="50">
        <v>3</v>
      </c>
      <c r="B13" s="51" t="s">
        <v>709</v>
      </c>
      <c r="C13" s="45">
        <v>30</v>
      </c>
      <c r="D13" s="44">
        <v>21</v>
      </c>
      <c r="E13" s="44">
        <v>4</v>
      </c>
      <c r="F13" s="44">
        <v>0</v>
      </c>
      <c r="G13" s="44">
        <v>25</v>
      </c>
      <c r="H13" s="44">
        <v>25</v>
      </c>
      <c r="I13" s="44">
        <v>5</v>
      </c>
      <c r="J13" s="44">
        <f t="shared" si="0"/>
        <v>5</v>
      </c>
      <c r="K13" s="51"/>
    </row>
    <row r="14" spans="1:19" ht="17.100000000000001" customHeight="1">
      <c r="A14" s="50">
        <v>4</v>
      </c>
      <c r="B14" s="51" t="s">
        <v>710</v>
      </c>
      <c r="C14" s="45">
        <v>31</v>
      </c>
      <c r="D14" s="44">
        <v>0</v>
      </c>
      <c r="E14" s="44">
        <v>5</v>
      </c>
      <c r="F14" s="44">
        <v>1</v>
      </c>
      <c r="G14" s="44">
        <v>6</v>
      </c>
      <c r="H14" s="44">
        <v>6</v>
      </c>
      <c r="I14" s="44">
        <v>25</v>
      </c>
      <c r="J14" s="44">
        <f t="shared" si="0"/>
        <v>25</v>
      </c>
      <c r="K14" s="51"/>
    </row>
    <row r="15" spans="1:19" ht="17.100000000000001" customHeight="1">
      <c r="A15" s="50">
        <v>5</v>
      </c>
      <c r="B15" s="51" t="s">
        <v>711</v>
      </c>
      <c r="C15" s="45">
        <v>31</v>
      </c>
      <c r="D15" s="44">
        <v>0</v>
      </c>
      <c r="E15" s="44">
        <v>4</v>
      </c>
      <c r="F15" s="44">
        <v>4</v>
      </c>
      <c r="G15" s="44">
        <v>8</v>
      </c>
      <c r="H15" s="44">
        <v>8</v>
      </c>
      <c r="I15" s="44">
        <v>22</v>
      </c>
      <c r="J15" s="44">
        <f t="shared" si="0"/>
        <v>23</v>
      </c>
      <c r="K15" s="51"/>
    </row>
    <row r="16" spans="1:19" s="49" customFormat="1" ht="17.100000000000001" customHeight="1">
      <c r="A16" s="50">
        <v>6</v>
      </c>
      <c r="B16" s="51" t="s">
        <v>712</v>
      </c>
      <c r="C16" s="50">
        <v>30</v>
      </c>
      <c r="D16" s="51">
        <v>0</v>
      </c>
      <c r="E16" s="51">
        <v>5</v>
      </c>
      <c r="F16" s="51">
        <v>5</v>
      </c>
      <c r="G16" s="51">
        <v>10</v>
      </c>
      <c r="H16" s="44">
        <v>10</v>
      </c>
      <c r="I16" s="51">
        <v>20</v>
      </c>
      <c r="J16" s="44">
        <f t="shared" si="0"/>
        <v>20</v>
      </c>
      <c r="K16" s="51"/>
    </row>
    <row r="17" spans="1:11" s="49" customFormat="1" ht="17.100000000000001" customHeight="1">
      <c r="A17" s="50">
        <v>7</v>
      </c>
      <c r="B17" s="51" t="s">
        <v>713</v>
      </c>
      <c r="C17" s="50">
        <v>31</v>
      </c>
      <c r="D17" s="51">
        <v>12</v>
      </c>
      <c r="E17" s="51">
        <v>4</v>
      </c>
      <c r="F17" s="51">
        <v>1</v>
      </c>
      <c r="G17" s="51">
        <v>17</v>
      </c>
      <c r="H17" s="44">
        <v>17</v>
      </c>
      <c r="I17" s="51">
        <v>13</v>
      </c>
      <c r="J17" s="44">
        <f t="shared" si="0"/>
        <v>14</v>
      </c>
      <c r="K17" s="51"/>
    </row>
    <row r="18" spans="1:11" s="49" customFormat="1" ht="17.100000000000001" customHeight="1">
      <c r="A18" s="50">
        <v>8</v>
      </c>
      <c r="B18" s="51" t="s">
        <v>714</v>
      </c>
      <c r="C18" s="50">
        <v>30</v>
      </c>
      <c r="D18" s="51">
        <v>9</v>
      </c>
      <c r="E18" s="51">
        <v>4</v>
      </c>
      <c r="F18" s="51">
        <v>1</v>
      </c>
      <c r="G18" s="51">
        <v>14</v>
      </c>
      <c r="H18" s="44">
        <v>14</v>
      </c>
      <c r="I18" s="51">
        <v>17</v>
      </c>
      <c r="J18" s="44">
        <f t="shared" si="0"/>
        <v>16</v>
      </c>
      <c r="K18" s="51"/>
    </row>
    <row r="19" spans="1:11" s="49" customFormat="1" ht="17.100000000000001" customHeight="1">
      <c r="A19" s="50">
        <v>9</v>
      </c>
      <c r="B19" s="51" t="s">
        <v>715</v>
      </c>
      <c r="C19" s="50">
        <v>31</v>
      </c>
      <c r="D19" s="51">
        <v>0</v>
      </c>
      <c r="E19" s="51">
        <v>5</v>
      </c>
      <c r="F19" s="51">
        <v>3</v>
      </c>
      <c r="G19" s="51">
        <v>8</v>
      </c>
      <c r="H19" s="44">
        <v>8</v>
      </c>
      <c r="I19" s="51">
        <v>25</v>
      </c>
      <c r="J19" s="44">
        <f t="shared" si="0"/>
        <v>23</v>
      </c>
      <c r="K19" s="51"/>
    </row>
    <row r="20" spans="1:11" s="49" customFormat="1" ht="17.100000000000001" customHeight="1">
      <c r="A20" s="50">
        <v>10</v>
      </c>
      <c r="B20" s="51" t="s">
        <v>716</v>
      </c>
      <c r="C20" s="50">
        <v>31</v>
      </c>
      <c r="D20" s="51">
        <v>0</v>
      </c>
      <c r="E20" s="51">
        <v>4</v>
      </c>
      <c r="F20" s="51">
        <v>2</v>
      </c>
      <c r="G20" s="51">
        <v>6</v>
      </c>
      <c r="H20" s="44">
        <v>6</v>
      </c>
      <c r="I20" s="51">
        <v>24</v>
      </c>
      <c r="J20" s="44">
        <f t="shared" si="0"/>
        <v>25</v>
      </c>
      <c r="K20" s="51"/>
    </row>
    <row r="21" spans="1:11" s="49" customFormat="1" ht="17.100000000000001" customHeight="1">
      <c r="A21" s="50">
        <v>11</v>
      </c>
      <c r="B21" s="51" t="s">
        <v>717</v>
      </c>
      <c r="C21" s="50">
        <v>28</v>
      </c>
      <c r="D21" s="51">
        <v>0</v>
      </c>
      <c r="E21" s="51">
        <v>4</v>
      </c>
      <c r="F21" s="51">
        <v>2</v>
      </c>
      <c r="G21" s="51">
        <v>6</v>
      </c>
      <c r="H21" s="44">
        <v>6</v>
      </c>
      <c r="I21" s="51">
        <v>23</v>
      </c>
      <c r="J21" s="44">
        <f t="shared" si="0"/>
        <v>22</v>
      </c>
      <c r="K21" s="51"/>
    </row>
    <row r="22" spans="1:11" s="49" customFormat="1" ht="17.100000000000001" customHeight="1">
      <c r="A22" s="50">
        <v>12</v>
      </c>
      <c r="B22" s="51" t="s">
        <v>718</v>
      </c>
      <c r="C22" s="50">
        <v>31</v>
      </c>
      <c r="D22" s="51">
        <v>0</v>
      </c>
      <c r="E22" s="51">
        <v>5</v>
      </c>
      <c r="F22" s="51">
        <v>3</v>
      </c>
      <c r="G22" s="51">
        <v>8</v>
      </c>
      <c r="H22" s="44">
        <v>8</v>
      </c>
      <c r="I22" s="51">
        <v>22</v>
      </c>
      <c r="J22" s="44">
        <f t="shared" si="0"/>
        <v>23</v>
      </c>
      <c r="K22" s="51"/>
    </row>
    <row r="23" spans="1:11" s="49" customFormat="1" ht="17.100000000000001" customHeight="1">
      <c r="A23" s="51"/>
      <c r="B23" s="52" t="s">
        <v>14</v>
      </c>
      <c r="C23" s="518">
        <v>365</v>
      </c>
      <c r="D23" s="516">
        <f t="shared" ref="D23:I23" si="1">SUM(D11:D22)</f>
        <v>42</v>
      </c>
      <c r="E23" s="516">
        <f t="shared" si="1"/>
        <v>53</v>
      </c>
      <c r="F23" s="516">
        <f t="shared" si="1"/>
        <v>25</v>
      </c>
      <c r="G23" s="516">
        <f t="shared" si="1"/>
        <v>120</v>
      </c>
      <c r="H23" s="517">
        <f t="shared" si="1"/>
        <v>120</v>
      </c>
      <c r="I23" s="516">
        <f t="shared" si="1"/>
        <v>245</v>
      </c>
      <c r="J23" s="624">
        <f t="shared" si="0"/>
        <v>245</v>
      </c>
      <c r="K23" s="51"/>
    </row>
    <row r="24" spans="1:11" s="49" customFormat="1" ht="11.25" customHeight="1">
      <c r="A24" s="53"/>
      <c r="B24" s="54"/>
      <c r="C24" s="55"/>
      <c r="D24" s="53"/>
      <c r="E24" s="53"/>
      <c r="F24" s="53"/>
      <c r="G24" s="53"/>
      <c r="H24" s="53"/>
      <c r="I24" s="53"/>
      <c r="J24" s="53"/>
      <c r="K24" s="53"/>
    </row>
    <row r="25" spans="1:11" ht="15">
      <c r="A25" s="46" t="s">
        <v>99</v>
      </c>
      <c r="B25" s="46"/>
      <c r="C25" s="46"/>
      <c r="D25" s="46"/>
      <c r="E25" s="46"/>
      <c r="F25" s="46"/>
      <c r="G25" s="46"/>
      <c r="H25" s="46"/>
      <c r="I25" s="46"/>
      <c r="J25" s="46"/>
    </row>
    <row r="26" spans="1:11" ht="15">
      <c r="A26" s="46"/>
      <c r="B26" s="46"/>
      <c r="C26" s="46"/>
      <c r="D26" s="46"/>
      <c r="E26" s="46"/>
      <c r="F26" s="46"/>
      <c r="G26" s="46"/>
      <c r="H26" s="46"/>
      <c r="I26" s="46"/>
      <c r="J26" s="46"/>
    </row>
    <row r="27" spans="1:11" ht="15">
      <c r="A27" s="46"/>
      <c r="B27" s="46"/>
      <c r="C27" s="46"/>
      <c r="D27" s="46"/>
      <c r="E27" s="46"/>
      <c r="F27" s="46"/>
      <c r="G27" s="46"/>
      <c r="H27" s="46"/>
      <c r="I27" s="46"/>
      <c r="J27" s="46"/>
    </row>
    <row r="28" spans="1:11" ht="14.25" customHeight="1">
      <c r="H28" s="641" t="s">
        <v>1027</v>
      </c>
      <c r="I28" s="641"/>
      <c r="J28" s="641"/>
    </row>
    <row r="29" spans="1:11" ht="14.25" customHeight="1">
      <c r="H29" s="641"/>
      <c r="I29" s="641"/>
      <c r="J29" s="641"/>
    </row>
    <row r="30" spans="1:11" ht="14.25" customHeight="1">
      <c r="H30" s="641"/>
      <c r="I30" s="641"/>
      <c r="J30" s="641"/>
    </row>
    <row r="31" spans="1:11" ht="14.25" customHeight="1">
      <c r="H31" s="641"/>
      <c r="I31" s="641"/>
      <c r="J31" s="641"/>
    </row>
  </sheetData>
  <mergeCells count="16">
    <mergeCell ref="H28:J31"/>
    <mergeCell ref="K7:K9"/>
    <mergeCell ref="H8:H9"/>
    <mergeCell ref="C1:H1"/>
    <mergeCell ref="A2:J2"/>
    <mergeCell ref="A3:J3"/>
    <mergeCell ref="A5:J5"/>
    <mergeCell ref="A6:B6"/>
    <mergeCell ref="A7:A9"/>
    <mergeCell ref="B7:B9"/>
    <mergeCell ref="C7:C9"/>
    <mergeCell ref="D7:H7"/>
    <mergeCell ref="J7:J9"/>
    <mergeCell ref="D8:D9"/>
    <mergeCell ref="E8:G8"/>
    <mergeCell ref="I7:I9"/>
  </mergeCells>
  <phoneticPr fontId="0" type="noConversion"/>
  <printOptions horizontalCentered="1"/>
  <pageMargins left="0.70866141732283472" right="0.70866141732283472" top="0.23622047244094491" bottom="0" header="0.31496062992125984" footer="0.31496062992125984"/>
  <pageSetup paperSize="9" scale="97" orientation="landscape" r:id="rId1"/>
</worksheet>
</file>

<file path=xl/worksheets/sheet57.xml><?xml version="1.0" encoding="utf-8"?>
<worksheet xmlns="http://schemas.openxmlformats.org/spreadsheetml/2006/main" xmlns:r="http://schemas.openxmlformats.org/officeDocument/2006/relationships">
  <sheetPr>
    <pageSetUpPr fitToPage="1"/>
  </sheetPr>
  <dimension ref="A1:T57"/>
  <sheetViews>
    <sheetView view="pageBreakPreview" topLeftCell="A34" zoomScaleSheetLayoutView="100" workbookViewId="0">
      <selection activeCell="I55" sqref="I55:K58"/>
    </sheetView>
  </sheetViews>
  <sheetFormatPr defaultColWidth="9.140625" defaultRowHeight="12.75"/>
  <cols>
    <col min="1" max="1" width="5.5703125" style="251" customWidth="1"/>
    <col min="2" max="2" width="20.85546875" style="251" customWidth="1"/>
    <col min="3" max="3" width="10.28515625" style="251" customWidth="1"/>
    <col min="4" max="6" width="9.28515625" style="251" customWidth="1"/>
    <col min="7" max="7" width="10.85546875" style="251" customWidth="1"/>
    <col min="8" max="8" width="12.85546875" style="251" customWidth="1"/>
    <col min="9" max="9" width="10.85546875" style="251" customWidth="1"/>
    <col min="10" max="10" width="9.28515625" style="251" customWidth="1"/>
    <col min="11" max="11" width="9.85546875" style="251" customWidth="1"/>
    <col min="12" max="12" width="9.28515625" style="251" customWidth="1"/>
    <col min="13" max="13" width="8.140625" style="251" customWidth="1"/>
    <col min="14" max="14" width="11.28515625" style="251" customWidth="1"/>
    <col min="15" max="15" width="8.42578125" style="251" customWidth="1"/>
    <col min="16" max="16" width="9.7109375" style="251" customWidth="1"/>
    <col min="17" max="17" width="8.85546875" style="251" customWidth="1"/>
    <col min="18" max="18" width="8.140625" style="251" customWidth="1"/>
    <col min="19" max="19" width="18.7109375" style="251" customWidth="1"/>
    <col min="20" max="16384" width="9.140625" style="251"/>
  </cols>
  <sheetData>
    <row r="1" spans="1:18" ht="12.75" customHeight="1">
      <c r="G1" s="925"/>
      <c r="H1" s="925"/>
      <c r="I1" s="925"/>
      <c r="Q1" s="927" t="s">
        <v>549</v>
      </c>
      <c r="R1" s="927"/>
    </row>
    <row r="2" spans="1:18" ht="15.75">
      <c r="A2" s="923" t="s">
        <v>0</v>
      </c>
      <c r="B2" s="923"/>
      <c r="C2" s="923"/>
      <c r="D2" s="923"/>
      <c r="E2" s="923"/>
      <c r="F2" s="923"/>
      <c r="G2" s="923"/>
      <c r="H2" s="923"/>
      <c r="I2" s="923"/>
      <c r="J2" s="923"/>
      <c r="K2" s="923"/>
      <c r="L2" s="923"/>
      <c r="M2" s="923"/>
      <c r="N2" s="923"/>
      <c r="O2" s="923"/>
      <c r="P2" s="923"/>
      <c r="Q2" s="923"/>
      <c r="R2" s="923"/>
    </row>
    <row r="3" spans="1:18" ht="18">
      <c r="A3" s="924" t="s">
        <v>652</v>
      </c>
      <c r="B3" s="924"/>
      <c r="C3" s="924"/>
      <c r="D3" s="924"/>
      <c r="E3" s="924"/>
      <c r="F3" s="924"/>
      <c r="G3" s="924"/>
      <c r="H3" s="924"/>
      <c r="I3" s="924"/>
      <c r="J3" s="924"/>
      <c r="K3" s="924"/>
      <c r="L3" s="924"/>
      <c r="M3" s="924"/>
      <c r="N3" s="924"/>
      <c r="O3" s="924"/>
      <c r="P3" s="924"/>
      <c r="Q3" s="924"/>
      <c r="R3" s="924"/>
    </row>
    <row r="4" spans="1:18" ht="12.75" customHeight="1">
      <c r="A4" s="922" t="s">
        <v>726</v>
      </c>
      <c r="B4" s="922"/>
      <c r="C4" s="922"/>
      <c r="D4" s="922"/>
      <c r="E4" s="922"/>
      <c r="F4" s="922"/>
      <c r="G4" s="922"/>
      <c r="H4" s="922"/>
      <c r="I4" s="922"/>
      <c r="J4" s="922"/>
      <c r="K4" s="922"/>
      <c r="L4" s="922"/>
      <c r="M4" s="922"/>
      <c r="N4" s="922"/>
      <c r="O4" s="922"/>
      <c r="P4" s="922"/>
      <c r="Q4" s="922"/>
      <c r="R4" s="922"/>
    </row>
    <row r="5" spans="1:18" s="409" customFormat="1" ht="7.5" customHeight="1">
      <c r="A5" s="922"/>
      <c r="B5" s="922"/>
      <c r="C5" s="922"/>
      <c r="D5" s="922"/>
      <c r="E5" s="922"/>
      <c r="F5" s="922"/>
      <c r="G5" s="922"/>
      <c r="H5" s="922"/>
      <c r="I5" s="922"/>
      <c r="J5" s="922"/>
      <c r="K5" s="922"/>
      <c r="L5" s="922"/>
      <c r="M5" s="922"/>
      <c r="N5" s="922"/>
      <c r="O5" s="922"/>
      <c r="P5" s="922"/>
      <c r="Q5" s="922"/>
      <c r="R5" s="922"/>
    </row>
    <row r="6" spans="1:18">
      <c r="A6" s="926"/>
      <c r="B6" s="926"/>
      <c r="C6" s="926"/>
      <c r="D6" s="926"/>
      <c r="E6" s="926"/>
      <c r="F6" s="926"/>
      <c r="G6" s="926"/>
      <c r="H6" s="926"/>
      <c r="I6" s="926"/>
      <c r="J6" s="926"/>
      <c r="K6" s="926"/>
      <c r="L6" s="926"/>
      <c r="M6" s="926"/>
      <c r="N6" s="926"/>
      <c r="O6" s="926"/>
      <c r="P6" s="926"/>
      <c r="Q6" s="926"/>
      <c r="R6" s="926"/>
    </row>
    <row r="7" spans="1:18">
      <c r="A7" s="933" t="s">
        <v>836</v>
      </c>
      <c r="B7" s="933"/>
      <c r="H7" s="326"/>
      <c r="L7" s="928"/>
      <c r="M7" s="928"/>
      <c r="N7" s="928"/>
      <c r="O7" s="928"/>
      <c r="P7" s="928"/>
      <c r="Q7" s="928"/>
      <c r="R7" s="928"/>
    </row>
    <row r="8" spans="1:18" ht="24.75" customHeight="1">
      <c r="A8" s="929" t="s">
        <v>2</v>
      </c>
      <c r="B8" s="929" t="s">
        <v>3</v>
      </c>
      <c r="C8" s="930" t="s">
        <v>501</v>
      </c>
      <c r="D8" s="931"/>
      <c r="E8" s="931"/>
      <c r="F8" s="931"/>
      <c r="G8" s="932"/>
      <c r="H8" s="934" t="s">
        <v>78</v>
      </c>
      <c r="I8" s="930" t="s">
        <v>79</v>
      </c>
      <c r="J8" s="931"/>
      <c r="K8" s="931"/>
      <c r="L8" s="932"/>
      <c r="M8" s="929" t="s">
        <v>720</v>
      </c>
      <c r="N8" s="929"/>
      <c r="O8" s="929"/>
      <c r="P8" s="929"/>
      <c r="Q8" s="929"/>
      <c r="R8" s="929"/>
    </row>
    <row r="9" spans="1:18" ht="44.45" customHeight="1">
      <c r="A9" s="929"/>
      <c r="B9" s="929"/>
      <c r="C9" s="522" t="s">
        <v>5</v>
      </c>
      <c r="D9" s="522" t="s">
        <v>6</v>
      </c>
      <c r="E9" s="522" t="s">
        <v>366</v>
      </c>
      <c r="F9" s="523" t="s">
        <v>93</v>
      </c>
      <c r="G9" s="523" t="s">
        <v>227</v>
      </c>
      <c r="H9" s="935"/>
      <c r="I9" s="522" t="s">
        <v>177</v>
      </c>
      <c r="J9" s="522" t="s">
        <v>110</v>
      </c>
      <c r="K9" s="522" t="s">
        <v>111</v>
      </c>
      <c r="L9" s="522" t="s">
        <v>450</v>
      </c>
      <c r="M9" s="522" t="s">
        <v>14</v>
      </c>
      <c r="N9" s="522" t="s">
        <v>936</v>
      </c>
      <c r="O9" s="522" t="s">
        <v>934</v>
      </c>
      <c r="P9" s="522" t="s">
        <v>935</v>
      </c>
      <c r="Q9" s="522" t="s">
        <v>724</v>
      </c>
      <c r="R9" s="522" t="s">
        <v>725</v>
      </c>
    </row>
    <row r="10" spans="1:18" s="256" customFormat="1">
      <c r="A10" s="320">
        <v>1</v>
      </c>
      <c r="B10" s="320">
        <v>2</v>
      </c>
      <c r="C10" s="320">
        <v>3</v>
      </c>
      <c r="D10" s="320">
        <v>4</v>
      </c>
      <c r="E10" s="320">
        <v>5</v>
      </c>
      <c r="F10" s="320">
        <v>6</v>
      </c>
      <c r="G10" s="320">
        <v>7</v>
      </c>
      <c r="H10" s="320">
        <v>8</v>
      </c>
      <c r="I10" s="320">
        <v>9</v>
      </c>
      <c r="J10" s="320">
        <v>10</v>
      </c>
      <c r="K10" s="320">
        <v>11</v>
      </c>
      <c r="L10" s="320">
        <v>12</v>
      </c>
      <c r="M10" s="320">
        <v>13</v>
      </c>
      <c r="N10" s="320">
        <v>14</v>
      </c>
      <c r="O10" s="320">
        <v>15</v>
      </c>
      <c r="P10" s="320">
        <v>16</v>
      </c>
      <c r="Q10" s="320">
        <v>17</v>
      </c>
      <c r="R10" s="320">
        <v>18</v>
      </c>
    </row>
    <row r="11" spans="1:18" s="256" customFormat="1" ht="15" customHeight="1">
      <c r="A11" s="202">
        <v>1</v>
      </c>
      <c r="B11" s="138" t="s">
        <v>792</v>
      </c>
      <c r="C11" s="573">
        <v>344779</v>
      </c>
      <c r="D11" s="519">
        <v>313</v>
      </c>
      <c r="E11" s="519">
        <v>0</v>
      </c>
      <c r="F11" s="519">
        <v>0</v>
      </c>
      <c r="G11" s="573">
        <f>SUM(C11:F11)</f>
        <v>345092</v>
      </c>
      <c r="H11" s="524">
        <v>245</v>
      </c>
      <c r="I11" s="521">
        <f>G11*H11*100/1000000</f>
        <v>8454.7540000000008</v>
      </c>
      <c r="J11" s="320"/>
      <c r="K11" s="320"/>
      <c r="L11" s="320"/>
      <c r="M11" s="320"/>
      <c r="N11" s="525">
        <v>386.50304</v>
      </c>
      <c r="O11" s="525">
        <v>386.50304</v>
      </c>
      <c r="P11" s="525">
        <v>386.50304</v>
      </c>
      <c r="Q11" s="320"/>
      <c r="R11" s="320"/>
    </row>
    <row r="12" spans="1:18" s="256" customFormat="1" ht="15" customHeight="1">
      <c r="A12" s="202">
        <v>2</v>
      </c>
      <c r="B12" s="138" t="s">
        <v>793</v>
      </c>
      <c r="C12" s="573">
        <v>220846.87220880765</v>
      </c>
      <c r="D12" s="519">
        <v>0</v>
      </c>
      <c r="E12" s="519">
        <v>0</v>
      </c>
      <c r="F12" s="519">
        <v>0</v>
      </c>
      <c r="G12" s="573">
        <f t="shared" ref="G12:G48" si="0">SUM(C12:F12)</f>
        <v>220846.87220880765</v>
      </c>
      <c r="H12" s="524">
        <v>245</v>
      </c>
      <c r="I12" s="521">
        <f t="shared" ref="I12:I49" si="1">G12*H12*100/1000000</f>
        <v>5410.7483691157868</v>
      </c>
      <c r="J12" s="320"/>
      <c r="K12" s="320"/>
      <c r="L12" s="320"/>
      <c r="M12" s="320"/>
      <c r="N12" s="525">
        <v>247.34849687386455</v>
      </c>
      <c r="O12" s="525">
        <v>247.34849687386455</v>
      </c>
      <c r="P12" s="525">
        <v>247.34849687386455</v>
      </c>
      <c r="Q12" s="320"/>
      <c r="R12" s="320"/>
    </row>
    <row r="13" spans="1:18" s="256" customFormat="1" ht="15" customHeight="1">
      <c r="A13" s="202">
        <v>3</v>
      </c>
      <c r="B13" s="138" t="s">
        <v>794</v>
      </c>
      <c r="C13" s="573">
        <v>196517.22668743512</v>
      </c>
      <c r="D13" s="519">
        <v>990</v>
      </c>
      <c r="E13" s="519">
        <v>0</v>
      </c>
      <c r="F13" s="519">
        <v>0</v>
      </c>
      <c r="G13" s="573">
        <f t="shared" si="0"/>
        <v>197507.22668743512</v>
      </c>
      <c r="H13" s="524">
        <v>245</v>
      </c>
      <c r="I13" s="521">
        <f t="shared" si="1"/>
        <v>4838.9270538421606</v>
      </c>
      <c r="J13" s="320"/>
      <c r="K13" s="320"/>
      <c r="L13" s="320"/>
      <c r="M13" s="320"/>
      <c r="N13" s="525">
        <v>221.20809388992734</v>
      </c>
      <c r="O13" s="525">
        <v>221.20809388992734</v>
      </c>
      <c r="P13" s="525">
        <v>221.20809388992734</v>
      </c>
      <c r="Q13" s="320"/>
      <c r="R13" s="320"/>
    </row>
    <row r="14" spans="1:18" s="256" customFormat="1" ht="15" customHeight="1">
      <c r="A14" s="202">
        <v>4</v>
      </c>
      <c r="B14" s="138" t="s">
        <v>795</v>
      </c>
      <c r="C14" s="573">
        <v>136174.30453218083</v>
      </c>
      <c r="D14" s="519">
        <v>196</v>
      </c>
      <c r="E14" s="519">
        <v>0</v>
      </c>
      <c r="F14" s="519">
        <v>0</v>
      </c>
      <c r="G14" s="573">
        <f t="shared" si="0"/>
        <v>136370.30453218083</v>
      </c>
      <c r="H14" s="524">
        <v>245</v>
      </c>
      <c r="I14" s="521">
        <f t="shared" si="1"/>
        <v>3341.07246103843</v>
      </c>
      <c r="J14" s="320"/>
      <c r="K14" s="320"/>
      <c r="L14" s="320"/>
      <c r="M14" s="320"/>
      <c r="N14" s="525">
        <v>152.73474107604252</v>
      </c>
      <c r="O14" s="525">
        <v>152.73474107604252</v>
      </c>
      <c r="P14" s="525">
        <v>152.73474107604252</v>
      </c>
      <c r="Q14" s="320"/>
      <c r="R14" s="320"/>
    </row>
    <row r="15" spans="1:18" s="256" customFormat="1" ht="15" customHeight="1">
      <c r="A15" s="202">
        <v>5</v>
      </c>
      <c r="B15" s="138" t="s">
        <v>796</v>
      </c>
      <c r="C15" s="573">
        <v>228863.60077080573</v>
      </c>
      <c r="D15" s="519">
        <v>0</v>
      </c>
      <c r="E15" s="519">
        <v>0</v>
      </c>
      <c r="F15" s="519">
        <v>0</v>
      </c>
      <c r="G15" s="573">
        <f t="shared" si="0"/>
        <v>228863.60077080573</v>
      </c>
      <c r="H15" s="524">
        <v>245</v>
      </c>
      <c r="I15" s="521">
        <f t="shared" si="1"/>
        <v>5607.1582188847397</v>
      </c>
      <c r="J15" s="320"/>
      <c r="K15" s="320"/>
      <c r="L15" s="320"/>
      <c r="M15" s="320"/>
      <c r="N15" s="525">
        <v>256.32723286330241</v>
      </c>
      <c r="O15" s="525">
        <v>256.32723286330241</v>
      </c>
      <c r="P15" s="525">
        <v>256.32723286330241</v>
      </c>
      <c r="Q15" s="320"/>
      <c r="R15" s="320"/>
    </row>
    <row r="16" spans="1:18" s="256" customFormat="1" ht="15" customHeight="1">
      <c r="A16" s="202">
        <v>6</v>
      </c>
      <c r="B16" s="138" t="s">
        <v>797</v>
      </c>
      <c r="C16" s="573">
        <v>138668.32609718791</v>
      </c>
      <c r="D16" s="519">
        <v>0</v>
      </c>
      <c r="E16" s="519">
        <v>0</v>
      </c>
      <c r="F16" s="519">
        <v>0</v>
      </c>
      <c r="G16" s="573">
        <f t="shared" si="0"/>
        <v>138668.32609718791</v>
      </c>
      <c r="H16" s="524">
        <v>245</v>
      </c>
      <c r="I16" s="521">
        <f t="shared" si="1"/>
        <v>3397.3739893811039</v>
      </c>
      <c r="J16" s="320"/>
      <c r="K16" s="320"/>
      <c r="L16" s="320"/>
      <c r="M16" s="320"/>
      <c r="N16" s="525">
        <v>155.30852522885044</v>
      </c>
      <c r="O16" s="525">
        <v>155.30852522885044</v>
      </c>
      <c r="P16" s="525">
        <v>155.30852522885044</v>
      </c>
      <c r="Q16" s="320"/>
      <c r="R16" s="320"/>
    </row>
    <row r="17" spans="1:18" s="256" customFormat="1" ht="15" customHeight="1">
      <c r="A17" s="202">
        <v>7</v>
      </c>
      <c r="B17" s="138" t="s">
        <v>798</v>
      </c>
      <c r="C17" s="573">
        <v>343617.50391762337</v>
      </c>
      <c r="D17" s="519">
        <v>0</v>
      </c>
      <c r="E17" s="519">
        <v>0</v>
      </c>
      <c r="F17" s="519">
        <v>0</v>
      </c>
      <c r="G17" s="573">
        <f t="shared" si="0"/>
        <v>343617.50391762337</v>
      </c>
      <c r="H17" s="524">
        <v>245</v>
      </c>
      <c r="I17" s="521">
        <f t="shared" si="1"/>
        <v>8418.6288459817715</v>
      </c>
      <c r="J17" s="320"/>
      <c r="K17" s="320"/>
      <c r="L17" s="320"/>
      <c r="M17" s="320"/>
      <c r="N17" s="525">
        <v>384.85160438773818</v>
      </c>
      <c r="O17" s="525">
        <v>384.85160438773818</v>
      </c>
      <c r="P17" s="525">
        <v>384.85160438773818</v>
      </c>
      <c r="Q17" s="320"/>
      <c r="R17" s="320"/>
    </row>
    <row r="18" spans="1:18" s="256" customFormat="1" ht="15" customHeight="1">
      <c r="A18" s="202">
        <v>8</v>
      </c>
      <c r="B18" s="138" t="s">
        <v>799</v>
      </c>
      <c r="C18" s="573">
        <v>81013.16363174282</v>
      </c>
      <c r="D18" s="519">
        <v>0</v>
      </c>
      <c r="E18" s="519">
        <v>0</v>
      </c>
      <c r="F18" s="519">
        <v>0</v>
      </c>
      <c r="G18" s="573">
        <f t="shared" si="0"/>
        <v>81013.16363174282</v>
      </c>
      <c r="H18" s="524">
        <v>245</v>
      </c>
      <c r="I18" s="521">
        <f t="shared" si="1"/>
        <v>1984.8225089776993</v>
      </c>
      <c r="J18" s="320"/>
      <c r="K18" s="320"/>
      <c r="L18" s="320"/>
      <c r="M18" s="320"/>
      <c r="N18" s="525">
        <v>90.734743267551963</v>
      </c>
      <c r="O18" s="525">
        <v>90.734743267551963</v>
      </c>
      <c r="P18" s="525">
        <v>90.734743267551963</v>
      </c>
      <c r="Q18" s="320"/>
      <c r="R18" s="320"/>
    </row>
    <row r="19" spans="1:18" s="256" customFormat="1" ht="15" customHeight="1">
      <c r="A19" s="202">
        <v>9</v>
      </c>
      <c r="B19" s="138" t="s">
        <v>800</v>
      </c>
      <c r="C19" s="573">
        <v>56344.723984241791</v>
      </c>
      <c r="D19" s="519">
        <v>0</v>
      </c>
      <c r="E19" s="519">
        <v>0</v>
      </c>
      <c r="F19" s="519">
        <v>0</v>
      </c>
      <c r="G19" s="573">
        <f t="shared" si="0"/>
        <v>56344.723984241791</v>
      </c>
      <c r="H19" s="524">
        <v>245</v>
      </c>
      <c r="I19" s="521">
        <f t="shared" si="1"/>
        <v>1380.4457376139237</v>
      </c>
      <c r="J19" s="320"/>
      <c r="K19" s="320"/>
      <c r="L19" s="320"/>
      <c r="M19" s="320"/>
      <c r="N19" s="525">
        <v>63.106090862350811</v>
      </c>
      <c r="O19" s="525">
        <v>63.106090862350811</v>
      </c>
      <c r="P19" s="525">
        <v>63.106090862350811</v>
      </c>
      <c r="Q19" s="320"/>
      <c r="R19" s="320"/>
    </row>
    <row r="20" spans="1:18" s="256" customFormat="1" ht="15" customHeight="1">
      <c r="A20" s="202">
        <v>10</v>
      </c>
      <c r="B20" s="138" t="s">
        <v>801</v>
      </c>
      <c r="C20" s="573">
        <v>193646.64985915495</v>
      </c>
      <c r="D20" s="519">
        <v>479</v>
      </c>
      <c r="E20" s="519">
        <v>0</v>
      </c>
      <c r="F20" s="519">
        <v>0</v>
      </c>
      <c r="G20" s="573">
        <f t="shared" si="0"/>
        <v>194125.64985915495</v>
      </c>
      <c r="H20" s="524">
        <v>245</v>
      </c>
      <c r="I20" s="521">
        <f t="shared" si="1"/>
        <v>4756.0784215492968</v>
      </c>
      <c r="J20" s="320"/>
      <c r="K20" s="320"/>
      <c r="L20" s="320"/>
      <c r="M20" s="320"/>
      <c r="N20" s="525">
        <v>217.42072784225354</v>
      </c>
      <c r="O20" s="525">
        <v>217.42072784225354</v>
      </c>
      <c r="P20" s="525">
        <v>217.42072784225354</v>
      </c>
      <c r="Q20" s="320"/>
      <c r="R20" s="320"/>
    </row>
    <row r="21" spans="1:18" s="256" customFormat="1" ht="15" customHeight="1">
      <c r="A21" s="202">
        <v>11</v>
      </c>
      <c r="B21" s="138" t="s">
        <v>802</v>
      </c>
      <c r="C21" s="573">
        <v>223246.25143671338</v>
      </c>
      <c r="D21" s="519">
        <v>0</v>
      </c>
      <c r="E21" s="519">
        <v>0</v>
      </c>
      <c r="F21" s="519">
        <v>0</v>
      </c>
      <c r="G21" s="573">
        <f t="shared" si="0"/>
        <v>223246.25143671338</v>
      </c>
      <c r="H21" s="524">
        <v>245</v>
      </c>
      <c r="I21" s="521">
        <f t="shared" si="1"/>
        <v>5469.5331601994785</v>
      </c>
      <c r="J21" s="320"/>
      <c r="K21" s="320"/>
      <c r="L21" s="320"/>
      <c r="M21" s="320"/>
      <c r="N21" s="525">
        <v>250.03580160911898</v>
      </c>
      <c r="O21" s="525">
        <v>250.03580160911898</v>
      </c>
      <c r="P21" s="525">
        <v>250.03580160911898</v>
      </c>
      <c r="Q21" s="320"/>
      <c r="R21" s="320"/>
    </row>
    <row r="22" spans="1:18" s="256" customFormat="1" ht="15" customHeight="1">
      <c r="A22" s="202">
        <v>12</v>
      </c>
      <c r="B22" s="138" t="s">
        <v>803</v>
      </c>
      <c r="C22" s="573">
        <v>361072.74948084058</v>
      </c>
      <c r="D22" s="519">
        <v>0</v>
      </c>
      <c r="E22" s="519">
        <v>0</v>
      </c>
      <c r="F22" s="519">
        <v>0</v>
      </c>
      <c r="G22" s="573">
        <f t="shared" si="0"/>
        <v>361072.74948084058</v>
      </c>
      <c r="H22" s="524">
        <v>245</v>
      </c>
      <c r="I22" s="521">
        <f t="shared" si="1"/>
        <v>8846.2823622805936</v>
      </c>
      <c r="J22" s="320"/>
      <c r="K22" s="320"/>
      <c r="L22" s="320"/>
      <c r="M22" s="320"/>
      <c r="N22" s="525">
        <v>404.40147941854144</v>
      </c>
      <c r="O22" s="525">
        <v>404.40147941854144</v>
      </c>
      <c r="P22" s="525">
        <v>404.40147941854144</v>
      </c>
      <c r="Q22" s="320"/>
      <c r="R22" s="320"/>
    </row>
    <row r="23" spans="1:18" s="256" customFormat="1" ht="15" customHeight="1">
      <c r="A23" s="202">
        <v>13</v>
      </c>
      <c r="B23" s="138" t="s">
        <v>804</v>
      </c>
      <c r="C23" s="573">
        <v>231997.56849424652</v>
      </c>
      <c r="D23" s="519">
        <v>603</v>
      </c>
      <c r="E23" s="519">
        <v>0</v>
      </c>
      <c r="F23" s="519">
        <v>0</v>
      </c>
      <c r="G23" s="573">
        <f t="shared" si="0"/>
        <v>232600.56849424652</v>
      </c>
      <c r="H23" s="524">
        <v>245</v>
      </c>
      <c r="I23" s="521">
        <f t="shared" si="1"/>
        <v>5698.7139281090394</v>
      </c>
      <c r="J23" s="320"/>
      <c r="K23" s="320"/>
      <c r="L23" s="320"/>
      <c r="M23" s="320"/>
      <c r="N23" s="525">
        <v>260.51263671355611</v>
      </c>
      <c r="O23" s="525">
        <v>260.51263671355611</v>
      </c>
      <c r="P23" s="525">
        <v>260.51263671355611</v>
      </c>
      <c r="Q23" s="320"/>
      <c r="R23" s="320"/>
    </row>
    <row r="24" spans="1:18" s="256" customFormat="1" ht="15" customHeight="1">
      <c r="A24" s="202">
        <v>14</v>
      </c>
      <c r="B24" s="138" t="s">
        <v>805</v>
      </c>
      <c r="C24" s="573">
        <v>219149.32291195041</v>
      </c>
      <c r="D24" s="519">
        <v>0</v>
      </c>
      <c r="E24" s="519">
        <v>0</v>
      </c>
      <c r="F24" s="519">
        <v>0</v>
      </c>
      <c r="G24" s="573">
        <f t="shared" si="0"/>
        <v>219149.32291195041</v>
      </c>
      <c r="H24" s="524">
        <v>245</v>
      </c>
      <c r="I24" s="521">
        <f t="shared" si="1"/>
        <v>5369.1584113427853</v>
      </c>
      <c r="J24" s="320"/>
      <c r="K24" s="320"/>
      <c r="L24" s="320"/>
      <c r="M24" s="320"/>
      <c r="N24" s="525">
        <v>245.44724166138448</v>
      </c>
      <c r="O24" s="525">
        <v>245.44724166138448</v>
      </c>
      <c r="P24" s="525">
        <v>245.44724166138448</v>
      </c>
      <c r="Q24" s="320"/>
      <c r="R24" s="320"/>
    </row>
    <row r="25" spans="1:18" s="256" customFormat="1" ht="15" customHeight="1">
      <c r="A25" s="202">
        <v>15</v>
      </c>
      <c r="B25" s="138" t="s">
        <v>806</v>
      </c>
      <c r="C25" s="573">
        <v>393039.73313619965</v>
      </c>
      <c r="D25" s="519">
        <v>0</v>
      </c>
      <c r="E25" s="519">
        <v>0</v>
      </c>
      <c r="F25" s="519">
        <v>0</v>
      </c>
      <c r="G25" s="573">
        <f t="shared" si="0"/>
        <v>393039.73313619965</v>
      </c>
      <c r="H25" s="524">
        <v>245</v>
      </c>
      <c r="I25" s="521">
        <f t="shared" si="1"/>
        <v>9629.4734618368911</v>
      </c>
      <c r="J25" s="320"/>
      <c r="K25" s="320"/>
      <c r="L25" s="320"/>
      <c r="M25" s="320"/>
      <c r="N25" s="525">
        <v>440.2045011125436</v>
      </c>
      <c r="O25" s="525">
        <v>440.2045011125436</v>
      </c>
      <c r="P25" s="525">
        <v>440.2045011125436</v>
      </c>
      <c r="Q25" s="320"/>
      <c r="R25" s="320"/>
    </row>
    <row r="26" spans="1:18" s="256" customFormat="1" ht="15" customHeight="1">
      <c r="A26" s="202">
        <v>16</v>
      </c>
      <c r="B26" s="138" t="s">
        <v>807</v>
      </c>
      <c r="C26" s="573">
        <v>336177.7712315399</v>
      </c>
      <c r="D26" s="519">
        <v>0</v>
      </c>
      <c r="E26" s="519">
        <v>0</v>
      </c>
      <c r="F26" s="519">
        <v>0</v>
      </c>
      <c r="G26" s="573">
        <f t="shared" si="0"/>
        <v>336177.7712315399</v>
      </c>
      <c r="H26" s="524">
        <v>245</v>
      </c>
      <c r="I26" s="521">
        <f t="shared" si="1"/>
        <v>8236.3553951727281</v>
      </c>
      <c r="J26" s="320"/>
      <c r="K26" s="320"/>
      <c r="L26" s="320"/>
      <c r="M26" s="320"/>
      <c r="N26" s="525">
        <v>376.51910377932472</v>
      </c>
      <c r="O26" s="525">
        <v>376.51910377932472</v>
      </c>
      <c r="P26" s="525">
        <v>376.51910377932472</v>
      </c>
      <c r="Q26" s="320"/>
      <c r="R26" s="320"/>
    </row>
    <row r="27" spans="1:18" s="256" customFormat="1" ht="15" customHeight="1">
      <c r="A27" s="202">
        <v>17</v>
      </c>
      <c r="B27" s="138" t="s">
        <v>808</v>
      </c>
      <c r="C27" s="573">
        <v>73405.138034004864</v>
      </c>
      <c r="D27" s="519">
        <v>0</v>
      </c>
      <c r="E27" s="519">
        <v>0</v>
      </c>
      <c r="F27" s="519">
        <v>0</v>
      </c>
      <c r="G27" s="573">
        <f t="shared" si="0"/>
        <v>73405.138034004864</v>
      </c>
      <c r="H27" s="524">
        <v>245</v>
      </c>
      <c r="I27" s="521">
        <f t="shared" si="1"/>
        <v>1798.4258818331193</v>
      </c>
      <c r="J27" s="320"/>
      <c r="K27" s="320"/>
      <c r="L27" s="320"/>
      <c r="M27" s="320"/>
      <c r="N27" s="525">
        <v>82.213754598085444</v>
      </c>
      <c r="O27" s="525">
        <v>82.213754598085444</v>
      </c>
      <c r="P27" s="525">
        <v>82.213754598085444</v>
      </c>
      <c r="Q27" s="320"/>
      <c r="R27" s="320"/>
    </row>
    <row r="28" spans="1:18" s="256" customFormat="1" ht="15" customHeight="1">
      <c r="A28" s="202">
        <v>18</v>
      </c>
      <c r="B28" s="138" t="s">
        <v>809</v>
      </c>
      <c r="C28" s="573">
        <v>233296.24789722459</v>
      </c>
      <c r="D28" s="519">
        <v>0</v>
      </c>
      <c r="E28" s="519">
        <v>0</v>
      </c>
      <c r="F28" s="519">
        <v>0</v>
      </c>
      <c r="G28" s="573">
        <f t="shared" si="0"/>
        <v>233296.24789722459</v>
      </c>
      <c r="H28" s="524">
        <v>245</v>
      </c>
      <c r="I28" s="521">
        <f t="shared" si="1"/>
        <v>5715.7580734820021</v>
      </c>
      <c r="J28" s="320"/>
      <c r="K28" s="320"/>
      <c r="L28" s="320"/>
      <c r="M28" s="320"/>
      <c r="N28" s="525">
        <v>261.29179764489157</v>
      </c>
      <c r="O28" s="525">
        <v>261.29179764489157</v>
      </c>
      <c r="P28" s="525">
        <v>261.29179764489157</v>
      </c>
      <c r="Q28" s="320"/>
      <c r="R28" s="320"/>
    </row>
    <row r="29" spans="1:18" s="256" customFormat="1" ht="15" customHeight="1">
      <c r="A29" s="202">
        <v>19</v>
      </c>
      <c r="B29" s="138" t="s">
        <v>810</v>
      </c>
      <c r="C29" s="573">
        <v>528087.19876027992</v>
      </c>
      <c r="D29" s="519">
        <v>1202</v>
      </c>
      <c r="E29" s="519">
        <v>0</v>
      </c>
      <c r="F29" s="519">
        <v>0</v>
      </c>
      <c r="G29" s="573">
        <f t="shared" si="0"/>
        <v>529289.19876027992</v>
      </c>
      <c r="H29" s="524">
        <v>245</v>
      </c>
      <c r="I29" s="521">
        <f t="shared" si="1"/>
        <v>12967.585369626859</v>
      </c>
      <c r="J29" s="320"/>
      <c r="K29" s="320"/>
      <c r="L29" s="320"/>
      <c r="M29" s="320"/>
      <c r="N29" s="525">
        <v>592.80390261151354</v>
      </c>
      <c r="O29" s="525">
        <v>592.80390261151354</v>
      </c>
      <c r="P29" s="525">
        <v>592.80390261151354</v>
      </c>
      <c r="Q29" s="320"/>
      <c r="R29" s="320"/>
    </row>
    <row r="30" spans="1:18" s="256" customFormat="1" ht="15" customHeight="1">
      <c r="A30" s="202">
        <v>20</v>
      </c>
      <c r="B30" s="138" t="s">
        <v>811</v>
      </c>
      <c r="C30" s="573">
        <v>415346.57142857148</v>
      </c>
      <c r="D30" s="519">
        <v>755</v>
      </c>
      <c r="E30" s="519">
        <v>0</v>
      </c>
      <c r="F30" s="519">
        <v>0</v>
      </c>
      <c r="G30" s="573">
        <f t="shared" si="0"/>
        <v>416101.57142857148</v>
      </c>
      <c r="H30" s="524">
        <v>245</v>
      </c>
      <c r="I30" s="521">
        <f t="shared" si="1"/>
        <v>10194.488500000001</v>
      </c>
      <c r="J30" s="320"/>
      <c r="K30" s="320"/>
      <c r="L30" s="320"/>
      <c r="M30" s="320"/>
      <c r="N30" s="525">
        <v>466.03376000000009</v>
      </c>
      <c r="O30" s="525">
        <v>466.03376000000009</v>
      </c>
      <c r="P30" s="525">
        <v>466.03376000000009</v>
      </c>
      <c r="Q30" s="320"/>
      <c r="R30" s="320"/>
    </row>
    <row r="31" spans="1:18" s="256" customFormat="1" ht="15" customHeight="1">
      <c r="A31" s="202">
        <v>21</v>
      </c>
      <c r="B31" s="138" t="s">
        <v>812</v>
      </c>
      <c r="C31" s="573">
        <v>348448.3264481306</v>
      </c>
      <c r="D31" s="519">
        <v>0</v>
      </c>
      <c r="E31" s="519">
        <v>0</v>
      </c>
      <c r="F31" s="519">
        <v>0</v>
      </c>
      <c r="G31" s="573">
        <f t="shared" si="0"/>
        <v>348448.3264481306</v>
      </c>
      <c r="H31" s="524">
        <v>245</v>
      </c>
      <c r="I31" s="521">
        <f t="shared" si="1"/>
        <v>8536.9839979791996</v>
      </c>
      <c r="J31" s="320"/>
      <c r="K31" s="320"/>
      <c r="L31" s="320"/>
      <c r="M31" s="320"/>
      <c r="N31" s="525">
        <v>390.26212562190631</v>
      </c>
      <c r="O31" s="525">
        <v>390.26212562190631</v>
      </c>
      <c r="P31" s="525">
        <v>390.26212562190631</v>
      </c>
      <c r="Q31" s="320"/>
      <c r="R31" s="320"/>
    </row>
    <row r="32" spans="1:18" s="256" customFormat="1" ht="15" customHeight="1">
      <c r="A32" s="202">
        <v>22</v>
      </c>
      <c r="B32" s="138" t="s">
        <v>813</v>
      </c>
      <c r="C32" s="573">
        <v>456586.3903846154</v>
      </c>
      <c r="D32" s="519">
        <v>0</v>
      </c>
      <c r="E32" s="519">
        <v>0</v>
      </c>
      <c r="F32" s="519">
        <v>0</v>
      </c>
      <c r="G32" s="573">
        <f t="shared" si="0"/>
        <v>456586.3903846154</v>
      </c>
      <c r="H32" s="524">
        <v>245</v>
      </c>
      <c r="I32" s="521">
        <f t="shared" si="1"/>
        <v>11186.366564423077</v>
      </c>
      <c r="J32" s="320"/>
      <c r="K32" s="320"/>
      <c r="L32" s="320"/>
      <c r="M32" s="320"/>
      <c r="N32" s="525">
        <v>511.3767572307691</v>
      </c>
      <c r="O32" s="525">
        <v>511.3767572307691</v>
      </c>
      <c r="P32" s="525">
        <v>511.3767572307691</v>
      </c>
      <c r="Q32" s="320"/>
      <c r="R32" s="320"/>
    </row>
    <row r="33" spans="1:20" s="256" customFormat="1" ht="15" customHeight="1">
      <c r="A33" s="202">
        <v>23</v>
      </c>
      <c r="B33" s="138" t="s">
        <v>814</v>
      </c>
      <c r="C33" s="573">
        <v>346414.39079547481</v>
      </c>
      <c r="D33" s="519">
        <v>236</v>
      </c>
      <c r="E33" s="519">
        <v>0</v>
      </c>
      <c r="F33" s="519">
        <v>0</v>
      </c>
      <c r="G33" s="573">
        <f t="shared" si="0"/>
        <v>346650.39079547481</v>
      </c>
      <c r="H33" s="524">
        <v>245</v>
      </c>
      <c r="I33" s="521">
        <f t="shared" si="1"/>
        <v>8492.9345744891325</v>
      </c>
      <c r="J33" s="320"/>
      <c r="K33" s="320"/>
      <c r="L33" s="320"/>
      <c r="M33" s="320"/>
      <c r="N33" s="525">
        <v>388.24843769093178</v>
      </c>
      <c r="O33" s="525">
        <v>388.24843769093178</v>
      </c>
      <c r="P33" s="525">
        <v>388.24843769093178</v>
      </c>
      <c r="Q33" s="320"/>
      <c r="R33" s="320"/>
    </row>
    <row r="34" spans="1:20" s="256" customFormat="1" ht="15" customHeight="1">
      <c r="A34" s="202">
        <v>24</v>
      </c>
      <c r="B34" s="138" t="s">
        <v>815</v>
      </c>
      <c r="C34" s="573">
        <v>308095.50296931469</v>
      </c>
      <c r="D34" s="519">
        <v>512</v>
      </c>
      <c r="E34" s="519">
        <v>0</v>
      </c>
      <c r="F34" s="519">
        <v>0</v>
      </c>
      <c r="G34" s="573">
        <f t="shared" si="0"/>
        <v>308607.50296931469</v>
      </c>
      <c r="H34" s="524">
        <v>245</v>
      </c>
      <c r="I34" s="521">
        <f t="shared" si="1"/>
        <v>7560.8838227482102</v>
      </c>
      <c r="J34" s="320"/>
      <c r="K34" s="320"/>
      <c r="L34" s="320"/>
      <c r="M34" s="320"/>
      <c r="N34" s="525">
        <v>345.64040332563246</v>
      </c>
      <c r="O34" s="525">
        <v>345.64040332563246</v>
      </c>
      <c r="P34" s="525">
        <v>345.64040332563246</v>
      </c>
      <c r="Q34" s="320"/>
      <c r="R34" s="320"/>
    </row>
    <row r="35" spans="1:20" s="256" customFormat="1" ht="15" customHeight="1">
      <c r="A35" s="202">
        <v>25</v>
      </c>
      <c r="B35" s="138" t="s">
        <v>816</v>
      </c>
      <c r="C35" s="573">
        <v>167538.85240703003</v>
      </c>
      <c r="D35" s="519">
        <v>0</v>
      </c>
      <c r="E35" s="519">
        <v>0</v>
      </c>
      <c r="F35" s="519">
        <v>496</v>
      </c>
      <c r="G35" s="573">
        <f t="shared" si="0"/>
        <v>168034.85240703003</v>
      </c>
      <c r="H35" s="524">
        <v>245</v>
      </c>
      <c r="I35" s="521">
        <f t="shared" si="1"/>
        <v>4116.853883972236</v>
      </c>
      <c r="J35" s="320"/>
      <c r="K35" s="320"/>
      <c r="L35" s="320"/>
      <c r="M35" s="320"/>
      <c r="N35" s="525">
        <v>188.19903469587362</v>
      </c>
      <c r="O35" s="525">
        <v>188.19903469587362</v>
      </c>
      <c r="P35" s="525">
        <v>188.19903469587362</v>
      </c>
      <c r="Q35" s="320"/>
      <c r="R35" s="320"/>
    </row>
    <row r="36" spans="1:20" s="256" customFormat="1" ht="15" customHeight="1">
      <c r="A36" s="202">
        <v>26</v>
      </c>
      <c r="B36" s="138" t="s">
        <v>817</v>
      </c>
      <c r="C36" s="573">
        <v>262534.38950696954</v>
      </c>
      <c r="D36" s="519">
        <v>0</v>
      </c>
      <c r="E36" s="519">
        <v>0</v>
      </c>
      <c r="F36" s="519">
        <v>0</v>
      </c>
      <c r="G36" s="573">
        <f t="shared" si="0"/>
        <v>262534.38950696954</v>
      </c>
      <c r="H36" s="524">
        <v>245</v>
      </c>
      <c r="I36" s="521">
        <f t="shared" si="1"/>
        <v>6432.0925429207546</v>
      </c>
      <c r="J36" s="320"/>
      <c r="K36" s="320"/>
      <c r="L36" s="320"/>
      <c r="M36" s="320"/>
      <c r="N36" s="525">
        <v>294.03851624780594</v>
      </c>
      <c r="O36" s="525">
        <v>294.03851624780594</v>
      </c>
      <c r="P36" s="525">
        <v>294.03851624780594</v>
      </c>
      <c r="Q36" s="320"/>
      <c r="R36" s="320"/>
    </row>
    <row r="37" spans="1:20" s="256" customFormat="1" ht="15" customHeight="1">
      <c r="A37" s="202">
        <v>27</v>
      </c>
      <c r="B37" s="138" t="s">
        <v>818</v>
      </c>
      <c r="C37" s="573">
        <v>291039.83001881209</v>
      </c>
      <c r="D37" s="519">
        <v>0</v>
      </c>
      <c r="E37" s="519">
        <v>0</v>
      </c>
      <c r="F37" s="519">
        <v>0</v>
      </c>
      <c r="G37" s="573">
        <f t="shared" si="0"/>
        <v>291039.83001881209</v>
      </c>
      <c r="H37" s="524">
        <v>245</v>
      </c>
      <c r="I37" s="521">
        <f t="shared" si="1"/>
        <v>7130.4758354608966</v>
      </c>
      <c r="J37" s="320"/>
      <c r="K37" s="320"/>
      <c r="L37" s="320"/>
      <c r="M37" s="320"/>
      <c r="N37" s="525">
        <v>325.96460962106954</v>
      </c>
      <c r="O37" s="525">
        <v>325.96460962106954</v>
      </c>
      <c r="P37" s="525">
        <v>325.96460962106954</v>
      </c>
      <c r="Q37" s="320"/>
      <c r="R37" s="320"/>
    </row>
    <row r="38" spans="1:20" s="256" customFormat="1" ht="15" customHeight="1">
      <c r="A38" s="202">
        <v>28</v>
      </c>
      <c r="B38" s="138" t="s">
        <v>819</v>
      </c>
      <c r="C38" s="573">
        <v>256648.30528132129</v>
      </c>
      <c r="D38" s="519">
        <v>350</v>
      </c>
      <c r="E38" s="519">
        <v>0</v>
      </c>
      <c r="F38" s="519">
        <v>0</v>
      </c>
      <c r="G38" s="573">
        <f t="shared" si="0"/>
        <v>256998.30528132129</v>
      </c>
      <c r="H38" s="524">
        <v>245</v>
      </c>
      <c r="I38" s="521">
        <f t="shared" si="1"/>
        <v>6296.4584793923714</v>
      </c>
      <c r="J38" s="320"/>
      <c r="K38" s="320"/>
      <c r="L38" s="320"/>
      <c r="M38" s="320"/>
      <c r="N38" s="525">
        <v>287.83810191507985</v>
      </c>
      <c r="O38" s="525">
        <v>287.83810191507985</v>
      </c>
      <c r="P38" s="525">
        <v>287.83810191507985</v>
      </c>
      <c r="Q38" s="320"/>
      <c r="R38" s="320"/>
    </row>
    <row r="39" spans="1:20" ht="15" customHeight="1">
      <c r="A39" s="202">
        <v>29</v>
      </c>
      <c r="B39" s="138" t="s">
        <v>820</v>
      </c>
      <c r="C39" s="574">
        <v>167250.88590466426</v>
      </c>
      <c r="D39" s="423">
        <v>0</v>
      </c>
      <c r="E39" s="423">
        <v>0</v>
      </c>
      <c r="F39" s="423">
        <v>0</v>
      </c>
      <c r="G39" s="573">
        <f t="shared" si="0"/>
        <v>167250.88590466426</v>
      </c>
      <c r="H39" s="524">
        <v>245</v>
      </c>
      <c r="I39" s="521">
        <f t="shared" si="1"/>
        <v>4097.6467046642738</v>
      </c>
      <c r="J39" s="252"/>
      <c r="K39" s="252"/>
      <c r="L39" s="252"/>
      <c r="M39" s="252"/>
      <c r="N39" s="526">
        <v>187.32099221322395</v>
      </c>
      <c r="O39" s="526">
        <v>187.32099221322395</v>
      </c>
      <c r="P39" s="526">
        <v>187.32099221322395</v>
      </c>
      <c r="Q39" s="252"/>
      <c r="R39" s="252"/>
      <c r="S39" s="256"/>
      <c r="T39" s="256"/>
    </row>
    <row r="40" spans="1:20" ht="15" customHeight="1">
      <c r="A40" s="202">
        <v>30</v>
      </c>
      <c r="B40" s="138" t="s">
        <v>821</v>
      </c>
      <c r="C40" s="574">
        <v>106011.05075129082</v>
      </c>
      <c r="D40" s="423">
        <v>936</v>
      </c>
      <c r="E40" s="423">
        <v>0</v>
      </c>
      <c r="F40" s="423">
        <v>0</v>
      </c>
      <c r="G40" s="573">
        <f t="shared" si="0"/>
        <v>106947.05075129082</v>
      </c>
      <c r="H40" s="524">
        <v>245</v>
      </c>
      <c r="I40" s="521">
        <f t="shared" si="1"/>
        <v>2620.2027434066254</v>
      </c>
      <c r="J40" s="252"/>
      <c r="K40" s="252"/>
      <c r="L40" s="252"/>
      <c r="M40" s="252"/>
      <c r="N40" s="526">
        <v>119.78069684144572</v>
      </c>
      <c r="O40" s="526">
        <v>119.78069684144572</v>
      </c>
      <c r="P40" s="526">
        <v>119.78069684144572</v>
      </c>
      <c r="Q40" s="252"/>
      <c r="R40" s="252"/>
      <c r="S40" s="256"/>
      <c r="T40" s="256"/>
    </row>
    <row r="41" spans="1:20" ht="15" customHeight="1">
      <c r="A41" s="202">
        <v>31</v>
      </c>
      <c r="B41" s="330" t="s">
        <v>822</v>
      </c>
      <c r="C41" s="574">
        <v>53624.830080289496</v>
      </c>
      <c r="D41" s="423">
        <v>0</v>
      </c>
      <c r="E41" s="423">
        <v>0</v>
      </c>
      <c r="F41" s="423">
        <v>0</v>
      </c>
      <c r="G41" s="573">
        <f t="shared" si="0"/>
        <v>53624.830080289496</v>
      </c>
      <c r="H41" s="524">
        <v>245</v>
      </c>
      <c r="I41" s="521">
        <f t="shared" si="1"/>
        <v>1313.8083369670926</v>
      </c>
      <c r="J41" s="252"/>
      <c r="K41" s="252"/>
      <c r="L41" s="252"/>
      <c r="M41" s="252"/>
      <c r="N41" s="526">
        <v>60.059809689924229</v>
      </c>
      <c r="O41" s="526">
        <v>60.059809689924229</v>
      </c>
      <c r="P41" s="526">
        <v>60.059809689924229</v>
      </c>
      <c r="Q41" s="252"/>
      <c r="R41" s="252"/>
      <c r="S41" s="256"/>
      <c r="T41" s="256"/>
    </row>
    <row r="42" spans="1:20" ht="15" customHeight="1">
      <c r="A42" s="202">
        <v>32</v>
      </c>
      <c r="B42" s="330" t="s">
        <v>823</v>
      </c>
      <c r="C42" s="574">
        <v>96514.089177723625</v>
      </c>
      <c r="D42" s="423">
        <v>0</v>
      </c>
      <c r="E42" s="423">
        <v>0</v>
      </c>
      <c r="F42" s="423">
        <v>0</v>
      </c>
      <c r="G42" s="573">
        <f t="shared" si="0"/>
        <v>96514.089177723625</v>
      </c>
      <c r="H42" s="524">
        <v>245</v>
      </c>
      <c r="I42" s="521">
        <f t="shared" si="1"/>
        <v>2364.595184854229</v>
      </c>
      <c r="J42" s="252"/>
      <c r="K42" s="252"/>
      <c r="L42" s="252"/>
      <c r="M42" s="252"/>
      <c r="N42" s="526">
        <v>108.09577987905045</v>
      </c>
      <c r="O42" s="526">
        <v>108.09577987905045</v>
      </c>
      <c r="P42" s="526">
        <v>108.09577987905045</v>
      </c>
      <c r="Q42" s="252"/>
      <c r="R42" s="252"/>
      <c r="S42" s="256"/>
      <c r="T42" s="256"/>
    </row>
    <row r="43" spans="1:20" ht="15" customHeight="1">
      <c r="A43" s="202">
        <v>33</v>
      </c>
      <c r="B43" s="330" t="s">
        <v>824</v>
      </c>
      <c r="C43" s="574">
        <v>190419.96864525141</v>
      </c>
      <c r="D43" s="423">
        <v>44</v>
      </c>
      <c r="E43" s="423">
        <v>0</v>
      </c>
      <c r="F43" s="423">
        <v>0</v>
      </c>
      <c r="G43" s="573">
        <f t="shared" si="0"/>
        <v>190463.96864525141</v>
      </c>
      <c r="H43" s="524">
        <v>245</v>
      </c>
      <c r="I43" s="521">
        <f t="shared" si="1"/>
        <v>4666.3672318086592</v>
      </c>
      <c r="J43" s="252"/>
      <c r="K43" s="252"/>
      <c r="L43" s="252"/>
      <c r="M43" s="252"/>
      <c r="N43" s="526">
        <v>213.31964488268162</v>
      </c>
      <c r="O43" s="526">
        <v>213.31964488268162</v>
      </c>
      <c r="P43" s="526">
        <v>213.31964488268162</v>
      </c>
      <c r="Q43" s="252"/>
      <c r="R43" s="252"/>
      <c r="S43" s="256"/>
      <c r="T43" s="256"/>
    </row>
    <row r="44" spans="1:20" ht="15" customHeight="1">
      <c r="A44" s="202">
        <v>34</v>
      </c>
      <c r="B44" s="330" t="s">
        <v>825</v>
      </c>
      <c r="C44" s="574">
        <v>165208.47667124678</v>
      </c>
      <c r="D44" s="423">
        <v>512</v>
      </c>
      <c r="E44" s="423">
        <v>0</v>
      </c>
      <c r="F44" s="423">
        <v>0</v>
      </c>
      <c r="G44" s="573">
        <f t="shared" si="0"/>
        <v>165720.47667124678</v>
      </c>
      <c r="H44" s="524">
        <v>245</v>
      </c>
      <c r="I44" s="521">
        <f t="shared" si="1"/>
        <v>4060.1516784455462</v>
      </c>
      <c r="J44" s="252"/>
      <c r="K44" s="252"/>
      <c r="L44" s="252"/>
      <c r="M44" s="252"/>
      <c r="N44" s="526">
        <v>185.6069338717964</v>
      </c>
      <c r="O44" s="526">
        <v>185.6069338717964</v>
      </c>
      <c r="P44" s="526">
        <v>185.6069338717964</v>
      </c>
      <c r="Q44" s="252"/>
      <c r="R44" s="252"/>
      <c r="S44" s="256"/>
      <c r="T44" s="256"/>
    </row>
    <row r="45" spans="1:20" ht="15" customHeight="1">
      <c r="A45" s="202">
        <v>35</v>
      </c>
      <c r="B45" s="330" t="s">
        <v>826</v>
      </c>
      <c r="C45" s="574">
        <v>258535.66286952089</v>
      </c>
      <c r="D45" s="423">
        <v>0</v>
      </c>
      <c r="E45" s="423">
        <v>0</v>
      </c>
      <c r="F45" s="423">
        <v>0</v>
      </c>
      <c r="G45" s="573">
        <f t="shared" si="0"/>
        <v>258535.66286952089</v>
      </c>
      <c r="H45" s="524">
        <v>245</v>
      </c>
      <c r="I45" s="521">
        <f t="shared" si="1"/>
        <v>6334.1237403032619</v>
      </c>
      <c r="J45" s="252"/>
      <c r="K45" s="252"/>
      <c r="L45" s="252"/>
      <c r="M45" s="252"/>
      <c r="N45" s="526">
        <v>289.55994241386338</v>
      </c>
      <c r="O45" s="526">
        <v>289.55994241386338</v>
      </c>
      <c r="P45" s="526">
        <v>289.55994241386338</v>
      </c>
      <c r="Q45" s="252"/>
      <c r="R45" s="252"/>
      <c r="S45" s="256"/>
      <c r="T45" s="256"/>
    </row>
    <row r="46" spans="1:20" ht="15" customHeight="1">
      <c r="A46" s="202">
        <v>36</v>
      </c>
      <c r="B46" s="330" t="s">
        <v>827</v>
      </c>
      <c r="C46" s="574">
        <v>190545.31348314608</v>
      </c>
      <c r="D46" s="423">
        <v>0</v>
      </c>
      <c r="E46" s="423">
        <v>0</v>
      </c>
      <c r="F46" s="423">
        <v>0</v>
      </c>
      <c r="G46" s="573">
        <f t="shared" si="0"/>
        <v>190545.31348314608</v>
      </c>
      <c r="H46" s="524">
        <v>245</v>
      </c>
      <c r="I46" s="521">
        <f t="shared" si="1"/>
        <v>4668.3601803370793</v>
      </c>
      <c r="J46" s="252"/>
      <c r="K46" s="252"/>
      <c r="L46" s="252"/>
      <c r="M46" s="252"/>
      <c r="N46" s="526">
        <v>213.41075110112362</v>
      </c>
      <c r="O46" s="526">
        <v>213.41075110112362</v>
      </c>
      <c r="P46" s="526">
        <v>213.41075110112362</v>
      </c>
      <c r="Q46" s="252"/>
      <c r="R46" s="252"/>
      <c r="S46" s="256"/>
      <c r="T46" s="256"/>
    </row>
    <row r="47" spans="1:20" ht="15" customHeight="1">
      <c r="A47" s="202">
        <v>37</v>
      </c>
      <c r="B47" s="330" t="s">
        <v>828</v>
      </c>
      <c r="C47" s="574">
        <v>203038.23250775877</v>
      </c>
      <c r="D47" s="423">
        <v>24</v>
      </c>
      <c r="E47" s="423">
        <v>0</v>
      </c>
      <c r="F47" s="423">
        <v>0</v>
      </c>
      <c r="G47" s="573">
        <f t="shared" si="0"/>
        <v>203062.23250775877</v>
      </c>
      <c r="H47" s="524">
        <v>245</v>
      </c>
      <c r="I47" s="521">
        <f t="shared" si="1"/>
        <v>4975.0246964400903</v>
      </c>
      <c r="J47" s="252"/>
      <c r="K47" s="252"/>
      <c r="L47" s="252"/>
      <c r="M47" s="252"/>
      <c r="N47" s="526">
        <v>227.4297004086898</v>
      </c>
      <c r="O47" s="526">
        <v>227.4297004086898</v>
      </c>
      <c r="P47" s="526">
        <v>227.4297004086898</v>
      </c>
      <c r="Q47" s="252"/>
      <c r="R47" s="252"/>
      <c r="S47" s="256"/>
      <c r="T47" s="256"/>
    </row>
    <row r="48" spans="1:20" ht="15" customHeight="1">
      <c r="A48" s="202">
        <v>38</v>
      </c>
      <c r="B48" s="330" t="s">
        <v>829</v>
      </c>
      <c r="C48" s="574">
        <v>198093</v>
      </c>
      <c r="D48" s="423">
        <v>714</v>
      </c>
      <c r="E48" s="423">
        <v>0</v>
      </c>
      <c r="F48" s="423">
        <v>0</v>
      </c>
      <c r="G48" s="573">
        <f t="shared" si="0"/>
        <v>198807</v>
      </c>
      <c r="H48" s="524">
        <v>245</v>
      </c>
      <c r="I48" s="521">
        <f t="shared" si="1"/>
        <v>4870.7714999999998</v>
      </c>
      <c r="J48" s="252"/>
      <c r="K48" s="252"/>
      <c r="L48" s="252"/>
      <c r="M48" s="252"/>
      <c r="N48" s="526">
        <v>222.66384000000002</v>
      </c>
      <c r="O48" s="526">
        <v>222.66384000000002</v>
      </c>
      <c r="P48" s="526">
        <v>222.66384000000002</v>
      </c>
      <c r="Q48" s="252"/>
      <c r="R48" s="252"/>
      <c r="S48" s="256"/>
      <c r="T48" s="256"/>
    </row>
    <row r="49" spans="1:20" ht="15" customHeight="1">
      <c r="A49" s="896" t="s">
        <v>14</v>
      </c>
      <c r="B49" s="896"/>
      <c r="C49" s="575">
        <f>SUM(C11:C48)</f>
        <v>9021837.4224033132</v>
      </c>
      <c r="D49" s="433">
        <f>SUM(D11:D48)</f>
        <v>7866</v>
      </c>
      <c r="E49" s="433">
        <f>SUM(E11:E48)</f>
        <v>0</v>
      </c>
      <c r="F49" s="433">
        <f>SUM(F11:F48)</f>
        <v>496</v>
      </c>
      <c r="G49" s="575">
        <f>SUM(C49:F49)</f>
        <v>9030199.4224033132</v>
      </c>
      <c r="H49" s="492">
        <v>245</v>
      </c>
      <c r="I49" s="520">
        <f t="shared" si="1"/>
        <v>221239.88584888118</v>
      </c>
      <c r="J49" s="432"/>
      <c r="K49" s="432"/>
      <c r="L49" s="432"/>
      <c r="M49" s="432"/>
      <c r="N49" s="567">
        <f>SUM(N11:N48)</f>
        <v>10113.823353091711</v>
      </c>
      <c r="O49" s="567">
        <f>SUM(O11:O48)</f>
        <v>10113.823353091711</v>
      </c>
      <c r="P49" s="567">
        <f>SUM(P11:P48)</f>
        <v>10113.823353091711</v>
      </c>
      <c r="Q49" s="527"/>
      <c r="R49" s="432"/>
      <c r="S49" s="256"/>
      <c r="T49" s="256"/>
    </row>
    <row r="50" spans="1:20">
      <c r="A50" s="253"/>
      <c r="B50" s="253"/>
      <c r="C50" s="253"/>
      <c r="D50" s="253"/>
      <c r="E50" s="253"/>
      <c r="F50" s="253"/>
      <c r="G50" s="253"/>
      <c r="H50" s="253"/>
    </row>
    <row r="51" spans="1:20">
      <c r="A51" s="254" t="s">
        <v>7</v>
      </c>
      <c r="B51" s="255"/>
      <c r="C51" s="255"/>
      <c r="D51" s="253"/>
      <c r="E51" s="253"/>
      <c r="F51" s="253"/>
      <c r="G51" s="253"/>
      <c r="H51" s="253"/>
    </row>
    <row r="52" spans="1:20">
      <c r="A52" s="256" t="s">
        <v>8</v>
      </c>
      <c r="B52" s="256"/>
      <c r="C52" s="256"/>
    </row>
    <row r="53" spans="1:20">
      <c r="A53" s="256" t="s">
        <v>9</v>
      </c>
      <c r="B53" s="256"/>
      <c r="C53" s="256"/>
    </row>
    <row r="54" spans="1:20" ht="12.75" customHeight="1">
      <c r="F54" s="553"/>
      <c r="N54" s="641" t="s">
        <v>1027</v>
      </c>
      <c r="O54" s="641"/>
      <c r="P54" s="641"/>
    </row>
    <row r="55" spans="1:20" ht="12.75" customHeight="1">
      <c r="N55" s="641"/>
      <c r="O55" s="641"/>
      <c r="P55" s="641"/>
    </row>
    <row r="56" spans="1:20" ht="12.75" customHeight="1">
      <c r="N56" s="641"/>
      <c r="O56" s="641"/>
      <c r="P56" s="641"/>
    </row>
    <row r="57" spans="1:20" ht="12.75" customHeight="1">
      <c r="N57" s="641"/>
      <c r="O57" s="641"/>
      <c r="P57" s="641"/>
    </row>
  </sheetData>
  <mergeCells count="16">
    <mergeCell ref="N54:P57"/>
    <mergeCell ref="A4:R5"/>
    <mergeCell ref="A2:R2"/>
    <mergeCell ref="A3:R3"/>
    <mergeCell ref="G1:I1"/>
    <mergeCell ref="A6:R6"/>
    <mergeCell ref="Q1:R1"/>
    <mergeCell ref="L7:R7"/>
    <mergeCell ref="A8:A9"/>
    <mergeCell ref="B8:B9"/>
    <mergeCell ref="C8:G8"/>
    <mergeCell ref="A7:B7"/>
    <mergeCell ref="H8:H9"/>
    <mergeCell ref="I8:L8"/>
    <mergeCell ref="M8:R8"/>
    <mergeCell ref="A49:B49"/>
  </mergeCells>
  <phoneticPr fontId="0" type="noConversion"/>
  <printOptions horizontalCentered="1"/>
  <pageMargins left="0.70866141732283472" right="0.70866141732283472" top="0.23622047244094491" bottom="0" header="0.31496062992125984" footer="0.31496062992125984"/>
  <pageSetup paperSize="9" scale="66" orientation="landscape" r:id="rId1"/>
</worksheet>
</file>

<file path=xl/worksheets/sheet58.xml><?xml version="1.0" encoding="utf-8"?>
<worksheet xmlns="http://schemas.openxmlformats.org/spreadsheetml/2006/main" xmlns:r="http://schemas.openxmlformats.org/officeDocument/2006/relationships">
  <sheetPr>
    <pageSetUpPr fitToPage="1"/>
  </sheetPr>
  <dimension ref="A1:V57"/>
  <sheetViews>
    <sheetView view="pageBreakPreview" topLeftCell="A16" zoomScaleSheetLayoutView="100" workbookViewId="0">
      <selection activeCell="I55" sqref="I55:K58"/>
    </sheetView>
  </sheetViews>
  <sheetFormatPr defaultColWidth="9.140625" defaultRowHeight="12.75"/>
  <cols>
    <col min="1" max="1" width="5.5703125" style="251" customWidth="1"/>
    <col min="2" max="2" width="18.85546875" style="251" customWidth="1"/>
    <col min="3" max="3" width="10.28515625" style="251" customWidth="1"/>
    <col min="4" max="4" width="8.42578125" style="251" customWidth="1"/>
    <col min="5" max="6" width="9.85546875" style="251" customWidth="1"/>
    <col min="7" max="7" width="10.85546875" style="251" customWidth="1"/>
    <col min="8" max="8" width="12.85546875" style="251" customWidth="1"/>
    <col min="9" max="9" width="11.28515625" style="251" customWidth="1"/>
    <col min="10" max="11" width="8" style="251" customWidth="1"/>
    <col min="12" max="13" width="8.140625" style="251" customWidth="1"/>
    <col min="14" max="14" width="10.42578125" style="251" customWidth="1"/>
    <col min="15" max="15" width="8.42578125" style="251" customWidth="1"/>
    <col min="16" max="16" width="8.140625" style="251" customWidth="1"/>
    <col min="17" max="17" width="8.85546875" style="251" customWidth="1"/>
    <col min="18" max="18" width="8.140625" style="251" customWidth="1"/>
    <col min="19" max="19" width="11.28515625" style="251" customWidth="1"/>
    <col min="20" max="20" width="9.5703125" style="251" bestFit="1" customWidth="1"/>
    <col min="21" max="16384" width="9.140625" style="251"/>
  </cols>
  <sheetData>
    <row r="1" spans="1:20" ht="12.75" customHeight="1">
      <c r="G1" s="925"/>
      <c r="H1" s="925"/>
      <c r="I1" s="925"/>
      <c r="Q1" s="927" t="s">
        <v>550</v>
      </c>
      <c r="R1" s="927"/>
    </row>
    <row r="2" spans="1:20" ht="15.75">
      <c r="A2" s="923" t="s">
        <v>0</v>
      </c>
      <c r="B2" s="923"/>
      <c r="C2" s="923"/>
      <c r="D2" s="923"/>
      <c r="E2" s="923"/>
      <c r="F2" s="923"/>
      <c r="G2" s="923"/>
      <c r="H2" s="923"/>
      <c r="I2" s="923"/>
      <c r="J2" s="923"/>
      <c r="K2" s="923"/>
      <c r="L2" s="923"/>
      <c r="M2" s="923"/>
      <c r="N2" s="923"/>
      <c r="O2" s="923"/>
      <c r="P2" s="923"/>
      <c r="Q2" s="923"/>
      <c r="R2" s="923"/>
    </row>
    <row r="3" spans="1:20" ht="18">
      <c r="A3" s="924" t="s">
        <v>652</v>
      </c>
      <c r="B3" s="924"/>
      <c r="C3" s="924"/>
      <c r="D3" s="924"/>
      <c r="E3" s="924"/>
      <c r="F3" s="924"/>
      <c r="G3" s="924"/>
      <c r="H3" s="924"/>
      <c r="I3" s="924"/>
      <c r="J3" s="924"/>
      <c r="K3" s="924"/>
      <c r="L3" s="924"/>
      <c r="M3" s="924"/>
      <c r="N3" s="924"/>
      <c r="O3" s="924"/>
      <c r="P3" s="924"/>
      <c r="Q3" s="924"/>
      <c r="R3" s="924"/>
    </row>
    <row r="4" spans="1:20" ht="12.75" customHeight="1">
      <c r="A4" s="922" t="s">
        <v>728</v>
      </c>
      <c r="B4" s="922"/>
      <c r="C4" s="922"/>
      <c r="D4" s="922"/>
      <c r="E4" s="922"/>
      <c r="F4" s="922"/>
      <c r="G4" s="922"/>
      <c r="H4" s="922"/>
      <c r="I4" s="922"/>
      <c r="J4" s="922"/>
      <c r="K4" s="922"/>
      <c r="L4" s="922"/>
      <c r="M4" s="922"/>
      <c r="N4" s="922"/>
      <c r="O4" s="922"/>
      <c r="P4" s="922"/>
      <c r="Q4" s="922"/>
      <c r="R4" s="922"/>
    </row>
    <row r="5" spans="1:20" s="409" customFormat="1" ht="7.5" customHeight="1">
      <c r="A5" s="922"/>
      <c r="B5" s="922"/>
      <c r="C5" s="922"/>
      <c r="D5" s="922"/>
      <c r="E5" s="922"/>
      <c r="F5" s="922"/>
      <c r="G5" s="922"/>
      <c r="H5" s="922"/>
      <c r="I5" s="922"/>
      <c r="J5" s="922"/>
      <c r="K5" s="922"/>
      <c r="L5" s="922"/>
      <c r="M5" s="922"/>
      <c r="N5" s="922"/>
      <c r="O5" s="922"/>
      <c r="P5" s="922"/>
      <c r="Q5" s="922"/>
      <c r="R5" s="922"/>
    </row>
    <row r="6" spans="1:20">
      <c r="A6" s="926"/>
      <c r="B6" s="926"/>
      <c r="C6" s="926"/>
      <c r="D6" s="926"/>
      <c r="E6" s="926"/>
      <c r="F6" s="926"/>
      <c r="G6" s="926"/>
      <c r="H6" s="926"/>
      <c r="I6" s="926"/>
      <c r="J6" s="926"/>
      <c r="K6" s="926"/>
      <c r="L6" s="926"/>
      <c r="M6" s="926"/>
      <c r="N6" s="926"/>
      <c r="O6" s="926"/>
      <c r="P6" s="926"/>
      <c r="Q6" s="926"/>
      <c r="R6" s="926"/>
    </row>
    <row r="7" spans="1:20">
      <c r="A7" s="933" t="s">
        <v>836</v>
      </c>
      <c r="B7" s="933"/>
      <c r="H7" s="326"/>
      <c r="L7" s="928"/>
      <c r="M7" s="928"/>
      <c r="N7" s="928"/>
      <c r="O7" s="928"/>
      <c r="P7" s="928"/>
      <c r="Q7" s="928"/>
      <c r="R7" s="928"/>
    </row>
    <row r="8" spans="1:20" ht="30.75" customHeight="1">
      <c r="A8" s="929" t="s">
        <v>2</v>
      </c>
      <c r="B8" s="929" t="s">
        <v>3</v>
      </c>
      <c r="C8" s="936" t="s">
        <v>501</v>
      </c>
      <c r="D8" s="937"/>
      <c r="E8" s="937"/>
      <c r="F8" s="937"/>
      <c r="G8" s="938"/>
      <c r="H8" s="939" t="s">
        <v>78</v>
      </c>
      <c r="I8" s="936" t="s">
        <v>79</v>
      </c>
      <c r="J8" s="937"/>
      <c r="K8" s="937"/>
      <c r="L8" s="938"/>
      <c r="M8" s="859" t="s">
        <v>720</v>
      </c>
      <c r="N8" s="859"/>
      <c r="O8" s="859"/>
      <c r="P8" s="859"/>
      <c r="Q8" s="859"/>
      <c r="R8" s="859"/>
    </row>
    <row r="9" spans="1:20" ht="44.45" customHeight="1">
      <c r="A9" s="929"/>
      <c r="B9" s="929"/>
      <c r="C9" s="320" t="s">
        <v>5</v>
      </c>
      <c r="D9" s="320" t="s">
        <v>6</v>
      </c>
      <c r="E9" s="320" t="s">
        <v>366</v>
      </c>
      <c r="F9" s="327" t="s">
        <v>93</v>
      </c>
      <c r="G9" s="327" t="s">
        <v>227</v>
      </c>
      <c r="H9" s="940"/>
      <c r="I9" s="320" t="s">
        <v>177</v>
      </c>
      <c r="J9" s="320" t="s">
        <v>110</v>
      </c>
      <c r="K9" s="320" t="s">
        <v>111</v>
      </c>
      <c r="L9" s="320" t="s">
        <v>450</v>
      </c>
      <c r="M9" s="320" t="s">
        <v>14</v>
      </c>
      <c r="N9" s="522" t="s">
        <v>936</v>
      </c>
      <c r="O9" s="522" t="s">
        <v>934</v>
      </c>
      <c r="P9" s="522" t="s">
        <v>935</v>
      </c>
      <c r="Q9" s="320" t="s">
        <v>724</v>
      </c>
      <c r="R9" s="320" t="s">
        <v>725</v>
      </c>
    </row>
    <row r="10" spans="1:20" s="256" customFormat="1">
      <c r="A10" s="320">
        <v>1</v>
      </c>
      <c r="B10" s="320">
        <v>2</v>
      </c>
      <c r="C10" s="320">
        <v>3</v>
      </c>
      <c r="D10" s="320">
        <v>4</v>
      </c>
      <c r="E10" s="320">
        <v>5</v>
      </c>
      <c r="F10" s="320">
        <v>6</v>
      </c>
      <c r="G10" s="320">
        <v>7</v>
      </c>
      <c r="H10" s="320">
        <v>8</v>
      </c>
      <c r="I10" s="320">
        <v>9</v>
      </c>
      <c r="J10" s="320">
        <v>10</v>
      </c>
      <c r="K10" s="320">
        <v>11</v>
      </c>
      <c r="L10" s="320">
        <v>12</v>
      </c>
      <c r="M10" s="320">
        <v>13</v>
      </c>
      <c r="N10" s="320">
        <v>14</v>
      </c>
      <c r="O10" s="320">
        <v>15</v>
      </c>
      <c r="P10" s="320">
        <v>16</v>
      </c>
      <c r="Q10" s="320">
        <v>17</v>
      </c>
      <c r="R10" s="320">
        <v>18</v>
      </c>
    </row>
    <row r="11" spans="1:20" s="256" customFormat="1" ht="15" customHeight="1">
      <c r="A11" s="202">
        <v>1</v>
      </c>
      <c r="B11" s="138" t="s">
        <v>792</v>
      </c>
      <c r="C11" s="573">
        <v>150594</v>
      </c>
      <c r="D11" s="573">
        <v>377</v>
      </c>
      <c r="E11" s="573">
        <v>0</v>
      </c>
      <c r="F11" s="573">
        <v>110</v>
      </c>
      <c r="G11" s="573">
        <f>SUM(C11:F11)</f>
        <v>151081</v>
      </c>
      <c r="H11" s="524">
        <v>245</v>
      </c>
      <c r="I11" s="521">
        <f>G11*H11*150/1000000</f>
        <v>5552.2267499999998</v>
      </c>
      <c r="J11" s="320"/>
      <c r="K11" s="320"/>
      <c r="L11" s="320"/>
      <c r="M11" s="320"/>
      <c r="N11" s="525">
        <v>370.14844999999997</v>
      </c>
      <c r="O11" s="525">
        <v>370.14844999999997</v>
      </c>
      <c r="P11" s="525">
        <v>370.14844999999997</v>
      </c>
      <c r="Q11" s="320"/>
      <c r="R11" s="320"/>
      <c r="S11" s="530"/>
      <c r="T11" s="530"/>
    </row>
    <row r="12" spans="1:20" s="256" customFormat="1" ht="15" customHeight="1">
      <c r="A12" s="202">
        <v>2</v>
      </c>
      <c r="B12" s="138" t="s">
        <v>793</v>
      </c>
      <c r="C12" s="573">
        <v>98247.917236180903</v>
      </c>
      <c r="D12" s="573">
        <v>946</v>
      </c>
      <c r="E12" s="573">
        <v>0</v>
      </c>
      <c r="F12" s="573">
        <v>50</v>
      </c>
      <c r="G12" s="573">
        <f t="shared" ref="G12:G49" si="0">SUM(C12:F12)</f>
        <v>99243.917236180903</v>
      </c>
      <c r="H12" s="524">
        <v>245</v>
      </c>
      <c r="I12" s="521">
        <f t="shared" ref="I12:I49" si="1">G12*H12*150/1000000</f>
        <v>3647.2139584296483</v>
      </c>
      <c r="J12" s="320"/>
      <c r="K12" s="320"/>
      <c r="L12" s="320"/>
      <c r="M12" s="320"/>
      <c r="N12" s="525">
        <v>243.14759722864324</v>
      </c>
      <c r="O12" s="525">
        <v>243.14759722864324</v>
      </c>
      <c r="P12" s="525">
        <v>243.14759722864324</v>
      </c>
      <c r="Q12" s="320"/>
      <c r="R12" s="320"/>
      <c r="S12" s="530"/>
      <c r="T12" s="530"/>
    </row>
    <row r="13" spans="1:20" s="256" customFormat="1" ht="15" customHeight="1">
      <c r="A13" s="202">
        <v>3</v>
      </c>
      <c r="B13" s="138" t="s">
        <v>794</v>
      </c>
      <c r="C13" s="573">
        <v>90417.967346173711</v>
      </c>
      <c r="D13" s="573">
        <v>757</v>
      </c>
      <c r="E13" s="573">
        <v>0</v>
      </c>
      <c r="F13" s="573">
        <v>0</v>
      </c>
      <c r="G13" s="573">
        <f t="shared" si="0"/>
        <v>91174.967346173711</v>
      </c>
      <c r="H13" s="524">
        <v>245</v>
      </c>
      <c r="I13" s="521">
        <f t="shared" si="1"/>
        <v>3350.6800499718838</v>
      </c>
      <c r="J13" s="320"/>
      <c r="K13" s="320"/>
      <c r="L13" s="320"/>
      <c r="M13" s="320"/>
      <c r="N13" s="525">
        <v>223.37866999812559</v>
      </c>
      <c r="O13" s="525">
        <v>223.37866999812559</v>
      </c>
      <c r="P13" s="525">
        <v>223.37866999812559</v>
      </c>
      <c r="Q13" s="320"/>
      <c r="R13" s="320"/>
      <c r="S13" s="530"/>
      <c r="T13" s="530"/>
    </row>
    <row r="14" spans="1:20" s="256" customFormat="1" ht="15" customHeight="1">
      <c r="A14" s="202">
        <v>4</v>
      </c>
      <c r="B14" s="138" t="s">
        <v>795</v>
      </c>
      <c r="C14" s="573">
        <v>66723</v>
      </c>
      <c r="D14" s="573">
        <v>772</v>
      </c>
      <c r="E14" s="573">
        <v>0</v>
      </c>
      <c r="F14" s="573">
        <v>503</v>
      </c>
      <c r="G14" s="573">
        <f t="shared" si="0"/>
        <v>67998</v>
      </c>
      <c r="H14" s="524">
        <v>245</v>
      </c>
      <c r="I14" s="521">
        <f t="shared" si="1"/>
        <v>2498.9265</v>
      </c>
      <c r="J14" s="320"/>
      <c r="K14" s="320"/>
      <c r="L14" s="320"/>
      <c r="M14" s="320"/>
      <c r="N14" s="525">
        <v>166.5951</v>
      </c>
      <c r="O14" s="525">
        <v>166.5951</v>
      </c>
      <c r="P14" s="525">
        <v>166.5951</v>
      </c>
      <c r="Q14" s="320"/>
      <c r="R14" s="320"/>
      <c r="S14" s="530"/>
      <c r="T14" s="530"/>
    </row>
    <row r="15" spans="1:20" s="256" customFormat="1" ht="15" customHeight="1">
      <c r="A15" s="202">
        <v>5</v>
      </c>
      <c r="B15" s="138" t="s">
        <v>796</v>
      </c>
      <c r="C15" s="573">
        <v>112705.54677752644</v>
      </c>
      <c r="D15" s="573">
        <v>943</v>
      </c>
      <c r="E15" s="573">
        <v>0</v>
      </c>
      <c r="F15" s="573">
        <v>756</v>
      </c>
      <c r="G15" s="573">
        <f t="shared" si="0"/>
        <v>114404.54677752644</v>
      </c>
      <c r="H15" s="524">
        <v>245</v>
      </c>
      <c r="I15" s="521">
        <f t="shared" si="1"/>
        <v>4204.3670940740967</v>
      </c>
      <c r="J15" s="320"/>
      <c r="K15" s="320"/>
      <c r="L15" s="320"/>
      <c r="M15" s="320"/>
      <c r="N15" s="525">
        <v>280.29113960493981</v>
      </c>
      <c r="O15" s="525">
        <v>280.29113960493981</v>
      </c>
      <c r="P15" s="525">
        <v>280.29113960493981</v>
      </c>
      <c r="Q15" s="320"/>
      <c r="R15" s="320"/>
      <c r="S15" s="530"/>
      <c r="T15" s="530"/>
    </row>
    <row r="16" spans="1:20" s="256" customFormat="1" ht="15" customHeight="1">
      <c r="A16" s="202">
        <v>6</v>
      </c>
      <c r="B16" s="138" t="s">
        <v>797</v>
      </c>
      <c r="C16" s="573">
        <v>75991.944248590895</v>
      </c>
      <c r="D16" s="573">
        <v>0</v>
      </c>
      <c r="E16" s="573">
        <v>0</v>
      </c>
      <c r="F16" s="573">
        <v>0</v>
      </c>
      <c r="G16" s="573">
        <f t="shared" si="0"/>
        <v>75991.944248590895</v>
      </c>
      <c r="H16" s="524">
        <v>245</v>
      </c>
      <c r="I16" s="521">
        <f t="shared" si="1"/>
        <v>2792.7039511357157</v>
      </c>
      <c r="J16" s="320"/>
      <c r="K16" s="320"/>
      <c r="L16" s="320"/>
      <c r="M16" s="320"/>
      <c r="N16" s="525">
        <v>186.18026340904768</v>
      </c>
      <c r="O16" s="525">
        <v>186.18026340904768</v>
      </c>
      <c r="P16" s="525">
        <v>186.18026340904768</v>
      </c>
      <c r="Q16" s="320"/>
      <c r="R16" s="320"/>
      <c r="S16" s="530"/>
      <c r="T16" s="530"/>
    </row>
    <row r="17" spans="1:20" s="256" customFormat="1" ht="15" customHeight="1">
      <c r="A17" s="202">
        <v>7</v>
      </c>
      <c r="B17" s="138" t="s">
        <v>798</v>
      </c>
      <c r="C17" s="573">
        <v>130165.05623207992</v>
      </c>
      <c r="D17" s="573">
        <v>0</v>
      </c>
      <c r="E17" s="573">
        <v>0</v>
      </c>
      <c r="F17" s="573">
        <v>1360</v>
      </c>
      <c r="G17" s="573">
        <f t="shared" si="0"/>
        <v>131525.05623207992</v>
      </c>
      <c r="H17" s="524">
        <v>245</v>
      </c>
      <c r="I17" s="521">
        <f t="shared" si="1"/>
        <v>4833.5458165289374</v>
      </c>
      <c r="J17" s="320"/>
      <c r="K17" s="320"/>
      <c r="L17" s="320"/>
      <c r="M17" s="320"/>
      <c r="N17" s="525">
        <v>322.23638776859582</v>
      </c>
      <c r="O17" s="525">
        <v>322.23638776859582</v>
      </c>
      <c r="P17" s="525">
        <v>322.23638776859582</v>
      </c>
      <c r="Q17" s="320"/>
      <c r="R17" s="320"/>
      <c r="S17" s="530"/>
      <c r="T17" s="530"/>
    </row>
    <row r="18" spans="1:20" s="256" customFormat="1" ht="15" customHeight="1">
      <c r="A18" s="202">
        <v>8</v>
      </c>
      <c r="B18" s="138" t="s">
        <v>799</v>
      </c>
      <c r="C18" s="573">
        <v>35793.762538680137</v>
      </c>
      <c r="D18" s="573">
        <v>377</v>
      </c>
      <c r="E18" s="573">
        <v>0</v>
      </c>
      <c r="F18" s="573">
        <v>0</v>
      </c>
      <c r="G18" s="573">
        <f t="shared" si="0"/>
        <v>36170.762538680137</v>
      </c>
      <c r="H18" s="524">
        <v>245</v>
      </c>
      <c r="I18" s="521">
        <f t="shared" si="1"/>
        <v>1329.2755232964951</v>
      </c>
      <c r="J18" s="320"/>
      <c r="K18" s="320"/>
      <c r="L18" s="320"/>
      <c r="M18" s="320"/>
      <c r="N18" s="525">
        <v>88.618368219766339</v>
      </c>
      <c r="O18" s="525">
        <v>88.618368219766339</v>
      </c>
      <c r="P18" s="525">
        <v>88.618368219766339</v>
      </c>
      <c r="Q18" s="320"/>
      <c r="R18" s="320"/>
      <c r="S18" s="530"/>
      <c r="T18" s="530"/>
    </row>
    <row r="19" spans="1:20" s="256" customFormat="1" ht="15" customHeight="1">
      <c r="A19" s="202">
        <v>9</v>
      </c>
      <c r="B19" s="138" t="s">
        <v>800</v>
      </c>
      <c r="C19" s="573">
        <v>25129.683149358229</v>
      </c>
      <c r="D19" s="573">
        <v>188</v>
      </c>
      <c r="E19" s="573">
        <v>0</v>
      </c>
      <c r="F19" s="573">
        <v>0</v>
      </c>
      <c r="G19" s="573">
        <f t="shared" si="0"/>
        <v>25317.683149358229</v>
      </c>
      <c r="H19" s="524">
        <v>245</v>
      </c>
      <c r="I19" s="521">
        <f t="shared" si="1"/>
        <v>930.42485573891486</v>
      </c>
      <c r="J19" s="320"/>
      <c r="K19" s="320"/>
      <c r="L19" s="320"/>
      <c r="M19" s="320"/>
      <c r="N19" s="525">
        <v>62.028323715927662</v>
      </c>
      <c r="O19" s="525">
        <v>62.028323715927662</v>
      </c>
      <c r="P19" s="525">
        <v>62.028323715927662</v>
      </c>
      <c r="Q19" s="320"/>
      <c r="R19" s="320"/>
      <c r="S19" s="530"/>
      <c r="T19" s="530"/>
    </row>
    <row r="20" spans="1:20" s="256" customFormat="1" ht="15" customHeight="1">
      <c r="A20" s="202">
        <v>10</v>
      </c>
      <c r="B20" s="138" t="s">
        <v>801</v>
      </c>
      <c r="C20" s="573">
        <v>74570.454184368748</v>
      </c>
      <c r="D20" s="573">
        <v>377</v>
      </c>
      <c r="E20" s="573">
        <v>0</v>
      </c>
      <c r="F20" s="573">
        <v>302</v>
      </c>
      <c r="G20" s="573">
        <f t="shared" si="0"/>
        <v>75249.454184368748</v>
      </c>
      <c r="H20" s="524">
        <v>245</v>
      </c>
      <c r="I20" s="521">
        <f t="shared" si="1"/>
        <v>2765.4174412755519</v>
      </c>
      <c r="J20" s="320"/>
      <c r="K20" s="320"/>
      <c r="L20" s="320"/>
      <c r="M20" s="320"/>
      <c r="N20" s="525">
        <v>184.36116275170346</v>
      </c>
      <c r="O20" s="525">
        <v>184.36116275170346</v>
      </c>
      <c r="P20" s="525">
        <v>184.36116275170346</v>
      </c>
      <c r="Q20" s="320"/>
      <c r="R20" s="320"/>
      <c r="S20" s="530"/>
      <c r="T20" s="530"/>
    </row>
    <row r="21" spans="1:20" s="256" customFormat="1" ht="15" customHeight="1">
      <c r="A21" s="202">
        <v>11</v>
      </c>
      <c r="B21" s="138" t="s">
        <v>802</v>
      </c>
      <c r="C21" s="573">
        <v>115586.02423736022</v>
      </c>
      <c r="D21" s="573">
        <v>565</v>
      </c>
      <c r="E21" s="573">
        <v>0</v>
      </c>
      <c r="F21" s="573">
        <v>906</v>
      </c>
      <c r="G21" s="573">
        <f t="shared" si="0"/>
        <v>117057.02423736022</v>
      </c>
      <c r="H21" s="524">
        <v>245</v>
      </c>
      <c r="I21" s="521">
        <f t="shared" si="1"/>
        <v>4301.8456407229878</v>
      </c>
      <c r="J21" s="320"/>
      <c r="K21" s="320"/>
      <c r="L21" s="320"/>
      <c r="M21" s="320"/>
      <c r="N21" s="525">
        <v>286.78970938153253</v>
      </c>
      <c r="O21" s="525">
        <v>286.78970938153253</v>
      </c>
      <c r="P21" s="525">
        <v>286.78970938153253</v>
      </c>
      <c r="Q21" s="320"/>
      <c r="R21" s="320"/>
      <c r="S21" s="530"/>
      <c r="T21" s="530"/>
    </row>
    <row r="22" spans="1:20" s="256" customFormat="1" ht="15" customHeight="1">
      <c r="A22" s="202">
        <v>12</v>
      </c>
      <c r="B22" s="138" t="s">
        <v>803</v>
      </c>
      <c r="C22" s="573">
        <v>175920.87795797412</v>
      </c>
      <c r="D22" s="573">
        <v>0</v>
      </c>
      <c r="E22" s="573">
        <v>0</v>
      </c>
      <c r="F22" s="573">
        <v>1360</v>
      </c>
      <c r="G22" s="573">
        <f t="shared" si="0"/>
        <v>177280.87795797412</v>
      </c>
      <c r="H22" s="524">
        <v>245</v>
      </c>
      <c r="I22" s="521">
        <f t="shared" si="1"/>
        <v>6515.0722649555491</v>
      </c>
      <c r="J22" s="320"/>
      <c r="K22" s="320"/>
      <c r="L22" s="320"/>
      <c r="M22" s="320"/>
      <c r="N22" s="525">
        <v>434.33815099703662</v>
      </c>
      <c r="O22" s="525">
        <v>434.33815099703662</v>
      </c>
      <c r="P22" s="525">
        <v>434.33815099703662</v>
      </c>
      <c r="Q22" s="320"/>
      <c r="R22" s="320"/>
      <c r="S22" s="530"/>
      <c r="T22" s="530"/>
    </row>
    <row r="23" spans="1:20" s="256" customFormat="1" ht="15" customHeight="1">
      <c r="A23" s="202">
        <v>13</v>
      </c>
      <c r="B23" s="138" t="s">
        <v>804</v>
      </c>
      <c r="C23" s="573">
        <v>118270.19618228092</v>
      </c>
      <c r="D23" s="573">
        <v>631</v>
      </c>
      <c r="E23" s="573">
        <v>0</v>
      </c>
      <c r="F23" s="573">
        <v>2417</v>
      </c>
      <c r="G23" s="573">
        <f t="shared" si="0"/>
        <v>121318.19618228092</v>
      </c>
      <c r="H23" s="524">
        <v>245</v>
      </c>
      <c r="I23" s="521">
        <f t="shared" si="1"/>
        <v>4458.443709698824</v>
      </c>
      <c r="J23" s="320"/>
      <c r="K23" s="320"/>
      <c r="L23" s="320"/>
      <c r="M23" s="320"/>
      <c r="N23" s="525">
        <v>297.22958064658832</v>
      </c>
      <c r="O23" s="525">
        <v>297.22958064658832</v>
      </c>
      <c r="P23" s="525">
        <v>297.22958064658832</v>
      </c>
      <c r="Q23" s="320"/>
      <c r="R23" s="320"/>
      <c r="S23" s="530"/>
      <c r="T23" s="530"/>
    </row>
    <row r="24" spans="1:20" s="256" customFormat="1" ht="15" customHeight="1">
      <c r="A24" s="202">
        <v>14</v>
      </c>
      <c r="B24" s="138" t="s">
        <v>805</v>
      </c>
      <c r="C24" s="573">
        <v>96449.950357757349</v>
      </c>
      <c r="D24" s="573">
        <v>943</v>
      </c>
      <c r="E24" s="573">
        <v>0</v>
      </c>
      <c r="F24" s="573">
        <v>1360</v>
      </c>
      <c r="G24" s="573">
        <f t="shared" si="0"/>
        <v>98752.950357757349</v>
      </c>
      <c r="H24" s="524">
        <v>245</v>
      </c>
      <c r="I24" s="521">
        <f t="shared" si="1"/>
        <v>3629.1709256475824</v>
      </c>
      <c r="J24" s="320"/>
      <c r="K24" s="320"/>
      <c r="L24" s="320"/>
      <c r="M24" s="320"/>
      <c r="N24" s="525">
        <v>241.94472837650551</v>
      </c>
      <c r="O24" s="525">
        <v>241.94472837650551</v>
      </c>
      <c r="P24" s="525">
        <v>241.94472837650551</v>
      </c>
      <c r="Q24" s="320"/>
      <c r="R24" s="320"/>
      <c r="S24" s="530"/>
      <c r="T24" s="530"/>
    </row>
    <row r="25" spans="1:20" s="256" customFormat="1" ht="15" customHeight="1">
      <c r="A25" s="202">
        <v>15</v>
      </c>
      <c r="B25" s="138" t="s">
        <v>806</v>
      </c>
      <c r="C25" s="573">
        <v>178473.21574475465</v>
      </c>
      <c r="D25" s="573">
        <v>188</v>
      </c>
      <c r="E25" s="573">
        <v>0</v>
      </c>
      <c r="F25" s="573">
        <v>2115</v>
      </c>
      <c r="G25" s="573">
        <f t="shared" si="0"/>
        <v>180776.21574475465</v>
      </c>
      <c r="H25" s="524">
        <v>245</v>
      </c>
      <c r="I25" s="521">
        <f t="shared" si="1"/>
        <v>6643.5259286197324</v>
      </c>
      <c r="J25" s="320"/>
      <c r="K25" s="320"/>
      <c r="L25" s="320"/>
      <c r="M25" s="320"/>
      <c r="N25" s="525">
        <v>442.90172857464887</v>
      </c>
      <c r="O25" s="525">
        <v>442.90172857464887</v>
      </c>
      <c r="P25" s="525">
        <v>442.90172857464887</v>
      </c>
      <c r="Q25" s="320"/>
      <c r="R25" s="320"/>
      <c r="S25" s="530"/>
      <c r="T25" s="530"/>
    </row>
    <row r="26" spans="1:20" s="256" customFormat="1" ht="15" customHeight="1">
      <c r="A26" s="202">
        <v>16</v>
      </c>
      <c r="B26" s="138" t="s">
        <v>807</v>
      </c>
      <c r="C26" s="573">
        <v>139581.92305871029</v>
      </c>
      <c r="D26" s="573">
        <v>757</v>
      </c>
      <c r="E26" s="573">
        <v>0</v>
      </c>
      <c r="F26" s="573">
        <v>5741</v>
      </c>
      <c r="G26" s="573">
        <f t="shared" si="0"/>
        <v>146079.92305871029</v>
      </c>
      <c r="H26" s="524">
        <v>245</v>
      </c>
      <c r="I26" s="521">
        <f t="shared" si="1"/>
        <v>5368.4371724076036</v>
      </c>
      <c r="J26" s="320"/>
      <c r="K26" s="320"/>
      <c r="L26" s="320"/>
      <c r="M26" s="320"/>
      <c r="N26" s="525">
        <v>357.8958114938402</v>
      </c>
      <c r="O26" s="525">
        <v>357.8958114938402</v>
      </c>
      <c r="P26" s="525">
        <v>357.8958114938402</v>
      </c>
      <c r="Q26" s="320"/>
      <c r="R26" s="320"/>
      <c r="S26" s="530"/>
      <c r="T26" s="530"/>
    </row>
    <row r="27" spans="1:20" s="256" customFormat="1" ht="15" customHeight="1">
      <c r="A27" s="202">
        <v>17</v>
      </c>
      <c r="B27" s="138" t="s">
        <v>808</v>
      </c>
      <c r="C27" s="573">
        <v>30080.750781918148</v>
      </c>
      <c r="D27" s="573">
        <v>754</v>
      </c>
      <c r="E27" s="573">
        <v>0</v>
      </c>
      <c r="F27" s="573">
        <v>1511</v>
      </c>
      <c r="G27" s="573">
        <f t="shared" si="0"/>
        <v>32345.750781918148</v>
      </c>
      <c r="H27" s="524">
        <v>245</v>
      </c>
      <c r="I27" s="521">
        <f t="shared" si="1"/>
        <v>1188.7063412354919</v>
      </c>
      <c r="J27" s="320"/>
      <c r="K27" s="320"/>
      <c r="L27" s="320"/>
      <c r="M27" s="320"/>
      <c r="N27" s="525">
        <v>79.247089415699463</v>
      </c>
      <c r="O27" s="525">
        <v>79.247089415699463</v>
      </c>
      <c r="P27" s="525">
        <v>79.247089415699463</v>
      </c>
      <c r="Q27" s="320"/>
      <c r="R27" s="320"/>
      <c r="S27" s="530"/>
      <c r="T27" s="530"/>
    </row>
    <row r="28" spans="1:20" s="256" customFormat="1" ht="15" customHeight="1">
      <c r="A28" s="202">
        <v>18</v>
      </c>
      <c r="B28" s="138" t="s">
        <v>809</v>
      </c>
      <c r="C28" s="573">
        <v>106686.601709396</v>
      </c>
      <c r="D28" s="573">
        <v>826</v>
      </c>
      <c r="E28" s="573">
        <v>0</v>
      </c>
      <c r="F28" s="573">
        <v>302</v>
      </c>
      <c r="G28" s="573">
        <f t="shared" si="0"/>
        <v>107814.601709396</v>
      </c>
      <c r="H28" s="524">
        <v>245</v>
      </c>
      <c r="I28" s="521">
        <f t="shared" si="1"/>
        <v>3962.1866128203028</v>
      </c>
      <c r="J28" s="320"/>
      <c r="K28" s="320"/>
      <c r="L28" s="320"/>
      <c r="M28" s="320"/>
      <c r="N28" s="525">
        <v>264.1457741880202</v>
      </c>
      <c r="O28" s="525">
        <v>264.1457741880202</v>
      </c>
      <c r="P28" s="525">
        <v>264.1457741880202</v>
      </c>
      <c r="Q28" s="320"/>
      <c r="R28" s="320"/>
      <c r="S28" s="530"/>
      <c r="T28" s="530"/>
    </row>
    <row r="29" spans="1:20" s="256" customFormat="1" ht="15" customHeight="1">
      <c r="A29" s="202">
        <v>19</v>
      </c>
      <c r="B29" s="138" t="s">
        <v>810</v>
      </c>
      <c r="C29" s="573">
        <v>202753.16551139826</v>
      </c>
      <c r="D29" s="573">
        <v>754</v>
      </c>
      <c r="E29" s="573">
        <v>0</v>
      </c>
      <c r="F29" s="573">
        <v>4986</v>
      </c>
      <c r="G29" s="573">
        <f t="shared" si="0"/>
        <v>208493.16551139826</v>
      </c>
      <c r="H29" s="524">
        <v>245</v>
      </c>
      <c r="I29" s="521">
        <f t="shared" si="1"/>
        <v>7662.1238325438862</v>
      </c>
      <c r="J29" s="320"/>
      <c r="K29" s="320"/>
      <c r="L29" s="320"/>
      <c r="M29" s="320"/>
      <c r="N29" s="525">
        <v>510.8082555029257</v>
      </c>
      <c r="O29" s="525">
        <v>510.8082555029257</v>
      </c>
      <c r="P29" s="525">
        <v>510.8082555029257</v>
      </c>
      <c r="Q29" s="320"/>
      <c r="R29" s="320"/>
      <c r="S29" s="530"/>
      <c r="T29" s="530"/>
    </row>
    <row r="30" spans="1:20" s="256" customFormat="1" ht="15" customHeight="1">
      <c r="A30" s="202">
        <v>20</v>
      </c>
      <c r="B30" s="138" t="s">
        <v>811</v>
      </c>
      <c r="C30" s="573">
        <v>131575.86093498344</v>
      </c>
      <c r="D30" s="573">
        <v>578</v>
      </c>
      <c r="E30" s="573">
        <v>0</v>
      </c>
      <c r="F30" s="573">
        <v>5892</v>
      </c>
      <c r="G30" s="573">
        <f t="shared" si="0"/>
        <v>138045.86093498344</v>
      </c>
      <c r="H30" s="524">
        <v>245</v>
      </c>
      <c r="I30" s="521">
        <f t="shared" si="1"/>
        <v>5073.1853893606412</v>
      </c>
      <c r="J30" s="320"/>
      <c r="K30" s="320"/>
      <c r="L30" s="320"/>
      <c r="M30" s="320"/>
      <c r="N30" s="525">
        <v>338.2123592907094</v>
      </c>
      <c r="O30" s="525">
        <v>338.2123592907094</v>
      </c>
      <c r="P30" s="525">
        <v>338.2123592907094</v>
      </c>
      <c r="Q30" s="320"/>
      <c r="R30" s="320"/>
      <c r="S30" s="530"/>
      <c r="T30" s="530"/>
    </row>
    <row r="31" spans="1:20" s="256" customFormat="1" ht="15" customHeight="1">
      <c r="A31" s="202">
        <v>21</v>
      </c>
      <c r="B31" s="138" t="s">
        <v>812</v>
      </c>
      <c r="C31" s="573">
        <v>137831.83149499705</v>
      </c>
      <c r="D31" s="573">
        <v>784</v>
      </c>
      <c r="E31" s="573">
        <v>0</v>
      </c>
      <c r="F31" s="573">
        <v>6950</v>
      </c>
      <c r="G31" s="573">
        <f t="shared" si="0"/>
        <v>145565.83149499705</v>
      </c>
      <c r="H31" s="524">
        <v>245</v>
      </c>
      <c r="I31" s="521">
        <f t="shared" si="1"/>
        <v>5349.5443074411414</v>
      </c>
      <c r="J31" s="320"/>
      <c r="K31" s="320"/>
      <c r="L31" s="320"/>
      <c r="M31" s="320"/>
      <c r="N31" s="525">
        <v>356.63628716274275</v>
      </c>
      <c r="O31" s="525">
        <v>356.63628716274275</v>
      </c>
      <c r="P31" s="525">
        <v>356.63628716274275</v>
      </c>
      <c r="Q31" s="320"/>
      <c r="R31" s="320"/>
      <c r="S31" s="530"/>
      <c r="T31" s="530"/>
    </row>
    <row r="32" spans="1:20" s="256" customFormat="1" ht="15" customHeight="1">
      <c r="A32" s="202">
        <v>22</v>
      </c>
      <c r="B32" s="138" t="s">
        <v>813</v>
      </c>
      <c r="C32" s="573">
        <v>174704.53838038925</v>
      </c>
      <c r="D32" s="573">
        <v>1161</v>
      </c>
      <c r="E32" s="573">
        <v>0</v>
      </c>
      <c r="F32" s="573">
        <v>13295</v>
      </c>
      <c r="G32" s="573">
        <f t="shared" si="0"/>
        <v>189160.53838038925</v>
      </c>
      <c r="H32" s="524">
        <v>245</v>
      </c>
      <c r="I32" s="521">
        <f t="shared" si="1"/>
        <v>6951.6497854793051</v>
      </c>
      <c r="J32" s="320"/>
      <c r="K32" s="320"/>
      <c r="L32" s="320"/>
      <c r="M32" s="320"/>
      <c r="N32" s="525">
        <v>463.44331903195365</v>
      </c>
      <c r="O32" s="525">
        <v>463.44331903195365</v>
      </c>
      <c r="P32" s="525">
        <v>463.44331903195365</v>
      </c>
      <c r="Q32" s="320"/>
      <c r="R32" s="320"/>
      <c r="S32" s="530"/>
      <c r="T32" s="530"/>
    </row>
    <row r="33" spans="1:22" s="256" customFormat="1" ht="15" customHeight="1">
      <c r="A33" s="202">
        <v>23</v>
      </c>
      <c r="B33" s="138" t="s">
        <v>814</v>
      </c>
      <c r="C33" s="573">
        <v>155971.82797792184</v>
      </c>
      <c r="D33" s="573">
        <v>565</v>
      </c>
      <c r="E33" s="573">
        <v>0</v>
      </c>
      <c r="F33" s="573">
        <v>1360</v>
      </c>
      <c r="G33" s="573">
        <f t="shared" si="0"/>
        <v>157896.82797792184</v>
      </c>
      <c r="H33" s="524">
        <v>245</v>
      </c>
      <c r="I33" s="521">
        <f t="shared" si="1"/>
        <v>5802.7084281886273</v>
      </c>
      <c r="J33" s="320"/>
      <c r="K33" s="320"/>
      <c r="L33" s="320"/>
      <c r="M33" s="320"/>
      <c r="N33" s="525">
        <v>386.84722854590842</v>
      </c>
      <c r="O33" s="525">
        <v>386.84722854590842</v>
      </c>
      <c r="P33" s="525">
        <v>386.84722854590842</v>
      </c>
      <c r="Q33" s="320"/>
      <c r="R33" s="320"/>
      <c r="S33" s="530"/>
      <c r="T33" s="530"/>
    </row>
    <row r="34" spans="1:22" s="256" customFormat="1" ht="15" customHeight="1">
      <c r="A34" s="202">
        <v>24</v>
      </c>
      <c r="B34" s="138" t="s">
        <v>815</v>
      </c>
      <c r="C34" s="573">
        <v>74824.815491546644</v>
      </c>
      <c r="D34" s="573">
        <v>946</v>
      </c>
      <c r="E34" s="573">
        <v>0</v>
      </c>
      <c r="F34" s="573">
        <v>19791</v>
      </c>
      <c r="G34" s="573">
        <f t="shared" si="0"/>
        <v>95561.815491546644</v>
      </c>
      <c r="H34" s="524">
        <v>245</v>
      </c>
      <c r="I34" s="521">
        <f t="shared" si="1"/>
        <v>3511.896719314339</v>
      </c>
      <c r="J34" s="320"/>
      <c r="K34" s="320"/>
      <c r="L34" s="320"/>
      <c r="M34" s="320"/>
      <c r="N34" s="525">
        <v>234.12644795428926</v>
      </c>
      <c r="O34" s="525">
        <v>234.12644795428926</v>
      </c>
      <c r="P34" s="525">
        <v>234.12644795428926</v>
      </c>
      <c r="Q34" s="320"/>
      <c r="R34" s="320"/>
      <c r="S34" s="530"/>
      <c r="T34" s="530"/>
    </row>
    <row r="35" spans="1:22" s="256" customFormat="1" ht="15" customHeight="1">
      <c r="A35" s="202">
        <v>25</v>
      </c>
      <c r="B35" s="138" t="s">
        <v>816</v>
      </c>
      <c r="C35" s="573">
        <v>10929</v>
      </c>
      <c r="D35" s="573">
        <v>754</v>
      </c>
      <c r="E35" s="573">
        <v>0</v>
      </c>
      <c r="F35" s="573">
        <v>47741</v>
      </c>
      <c r="G35" s="573">
        <f t="shared" si="0"/>
        <v>59424</v>
      </c>
      <c r="H35" s="524">
        <v>245</v>
      </c>
      <c r="I35" s="521">
        <f t="shared" si="1"/>
        <v>2183.8319999999999</v>
      </c>
      <c r="J35" s="320"/>
      <c r="K35" s="320"/>
      <c r="L35" s="320"/>
      <c r="M35" s="320"/>
      <c r="N35" s="525">
        <v>145.58879999999999</v>
      </c>
      <c r="O35" s="525">
        <v>145.58879999999999</v>
      </c>
      <c r="P35" s="525">
        <v>145.58879999999999</v>
      </c>
      <c r="Q35" s="320"/>
      <c r="R35" s="320"/>
      <c r="S35" s="530"/>
      <c r="T35" s="530"/>
    </row>
    <row r="36" spans="1:22" s="256" customFormat="1" ht="15" customHeight="1">
      <c r="A36" s="202">
        <v>26</v>
      </c>
      <c r="B36" s="138" t="s">
        <v>817</v>
      </c>
      <c r="C36" s="573">
        <v>54296.844135626219</v>
      </c>
      <c r="D36" s="573">
        <v>578</v>
      </c>
      <c r="E36" s="573">
        <v>0</v>
      </c>
      <c r="F36" s="573">
        <v>13446</v>
      </c>
      <c r="G36" s="573">
        <f t="shared" si="0"/>
        <v>68320.844135626219</v>
      </c>
      <c r="H36" s="524">
        <v>245</v>
      </c>
      <c r="I36" s="521">
        <f t="shared" si="1"/>
        <v>2510.7910219842638</v>
      </c>
      <c r="J36" s="320"/>
      <c r="K36" s="320"/>
      <c r="L36" s="320"/>
      <c r="M36" s="320"/>
      <c r="N36" s="525">
        <v>167.38606813228424</v>
      </c>
      <c r="O36" s="525">
        <v>167.38606813228424</v>
      </c>
      <c r="P36" s="525">
        <v>167.38606813228424</v>
      </c>
      <c r="Q36" s="320"/>
      <c r="R36" s="320"/>
      <c r="S36" s="530"/>
      <c r="T36" s="530"/>
    </row>
    <row r="37" spans="1:22" s="256" customFormat="1" ht="15" customHeight="1">
      <c r="A37" s="202">
        <v>27</v>
      </c>
      <c r="B37" s="138" t="s">
        <v>818</v>
      </c>
      <c r="C37" s="573">
        <v>78700.17469035399</v>
      </c>
      <c r="D37" s="573">
        <v>572</v>
      </c>
      <c r="E37" s="573">
        <v>0</v>
      </c>
      <c r="F37" s="573">
        <v>20934</v>
      </c>
      <c r="G37" s="573">
        <f t="shared" si="0"/>
        <v>100206.17469035399</v>
      </c>
      <c r="H37" s="524">
        <v>245</v>
      </c>
      <c r="I37" s="521">
        <f t="shared" si="1"/>
        <v>3682.5769198705093</v>
      </c>
      <c r="J37" s="320"/>
      <c r="K37" s="320"/>
      <c r="L37" s="320"/>
      <c r="M37" s="320"/>
      <c r="N37" s="525">
        <v>245.50512799136729</v>
      </c>
      <c r="O37" s="525">
        <v>245.50512799136729</v>
      </c>
      <c r="P37" s="525">
        <v>245.50512799136729</v>
      </c>
      <c r="Q37" s="320"/>
      <c r="R37" s="320"/>
      <c r="S37" s="530"/>
      <c r="T37" s="530"/>
    </row>
    <row r="38" spans="1:22" s="256" customFormat="1" ht="15" customHeight="1">
      <c r="A38" s="202">
        <v>28</v>
      </c>
      <c r="B38" s="138" t="s">
        <v>819</v>
      </c>
      <c r="C38" s="573">
        <v>106575.68069305019</v>
      </c>
      <c r="D38" s="573">
        <v>943</v>
      </c>
      <c r="E38" s="573">
        <v>0</v>
      </c>
      <c r="F38" s="573">
        <v>6950</v>
      </c>
      <c r="G38" s="573">
        <f t="shared" si="0"/>
        <v>114468.68069305019</v>
      </c>
      <c r="H38" s="524">
        <v>245</v>
      </c>
      <c r="I38" s="521">
        <f t="shared" si="1"/>
        <v>4206.7240154695946</v>
      </c>
      <c r="J38" s="320"/>
      <c r="K38" s="320"/>
      <c r="L38" s="320"/>
      <c r="M38" s="320"/>
      <c r="N38" s="525">
        <v>280.44826769797294</v>
      </c>
      <c r="O38" s="525">
        <v>280.44826769797294</v>
      </c>
      <c r="P38" s="525">
        <v>280.44826769797294</v>
      </c>
      <c r="Q38" s="320"/>
      <c r="R38" s="320"/>
      <c r="S38" s="530"/>
      <c r="T38" s="530"/>
    </row>
    <row r="39" spans="1:22" ht="15" customHeight="1">
      <c r="A39" s="202">
        <v>29</v>
      </c>
      <c r="B39" s="138" t="s">
        <v>820</v>
      </c>
      <c r="C39" s="574">
        <v>73508.791889349799</v>
      </c>
      <c r="D39" s="574">
        <v>377</v>
      </c>
      <c r="E39" s="574">
        <v>0</v>
      </c>
      <c r="F39" s="574">
        <v>622</v>
      </c>
      <c r="G39" s="573">
        <f t="shared" si="0"/>
        <v>74507.791889349799</v>
      </c>
      <c r="H39" s="524">
        <v>245</v>
      </c>
      <c r="I39" s="521">
        <f t="shared" si="1"/>
        <v>2738.1613519336051</v>
      </c>
      <c r="J39" s="252"/>
      <c r="K39" s="252"/>
      <c r="L39" s="252"/>
      <c r="M39" s="252"/>
      <c r="N39" s="526">
        <v>182.54409012890699</v>
      </c>
      <c r="O39" s="526">
        <v>182.54409012890699</v>
      </c>
      <c r="P39" s="526">
        <v>182.54409012890699</v>
      </c>
      <c r="Q39" s="252"/>
      <c r="R39" s="252"/>
      <c r="S39" s="530"/>
      <c r="T39" s="530"/>
      <c r="U39" s="256"/>
      <c r="V39" s="256"/>
    </row>
    <row r="40" spans="1:22" ht="15" customHeight="1">
      <c r="A40" s="202">
        <v>30</v>
      </c>
      <c r="B40" s="138" t="s">
        <v>821</v>
      </c>
      <c r="C40" s="574">
        <v>48217.660648676698</v>
      </c>
      <c r="D40" s="574">
        <v>760</v>
      </c>
      <c r="E40" s="574">
        <v>0</v>
      </c>
      <c r="F40" s="574">
        <v>1511</v>
      </c>
      <c r="G40" s="573">
        <f t="shared" si="0"/>
        <v>50488.660648676698</v>
      </c>
      <c r="H40" s="524">
        <v>245</v>
      </c>
      <c r="I40" s="521">
        <f t="shared" si="1"/>
        <v>1855.4582788388686</v>
      </c>
      <c r="J40" s="252"/>
      <c r="K40" s="252"/>
      <c r="L40" s="252"/>
      <c r="M40" s="252"/>
      <c r="N40" s="526">
        <v>123.69721858925793</v>
      </c>
      <c r="O40" s="526">
        <v>123.69721858925793</v>
      </c>
      <c r="P40" s="526">
        <v>123.69721858925793</v>
      </c>
      <c r="Q40" s="252"/>
      <c r="R40" s="252"/>
      <c r="S40" s="530"/>
      <c r="T40" s="530"/>
      <c r="U40" s="256"/>
      <c r="V40" s="256"/>
    </row>
    <row r="41" spans="1:22" ht="15" customHeight="1">
      <c r="A41" s="202">
        <v>31</v>
      </c>
      <c r="B41" s="330" t="s">
        <v>822</v>
      </c>
      <c r="C41" s="574">
        <v>21820</v>
      </c>
      <c r="D41" s="574">
        <v>0</v>
      </c>
      <c r="E41" s="574">
        <v>0</v>
      </c>
      <c r="F41" s="574">
        <v>151</v>
      </c>
      <c r="G41" s="573">
        <f t="shared" si="0"/>
        <v>21971</v>
      </c>
      <c r="H41" s="524">
        <v>245</v>
      </c>
      <c r="I41" s="521">
        <f t="shared" si="1"/>
        <v>807.43425000000002</v>
      </c>
      <c r="J41" s="252"/>
      <c r="K41" s="252"/>
      <c r="L41" s="252"/>
      <c r="M41" s="252"/>
      <c r="N41" s="526">
        <v>53.828949999999999</v>
      </c>
      <c r="O41" s="526">
        <v>53.828949999999999</v>
      </c>
      <c r="P41" s="526">
        <v>53.828949999999999</v>
      </c>
      <c r="Q41" s="252"/>
      <c r="R41" s="252"/>
      <c r="S41" s="530"/>
      <c r="T41" s="530"/>
      <c r="U41" s="256"/>
      <c r="V41" s="256"/>
    </row>
    <row r="42" spans="1:22" ht="15" customHeight="1">
      <c r="A42" s="202">
        <v>32</v>
      </c>
      <c r="B42" s="330" t="s">
        <v>823</v>
      </c>
      <c r="C42" s="574">
        <v>37619.363226574125</v>
      </c>
      <c r="D42" s="574">
        <v>0</v>
      </c>
      <c r="E42" s="574">
        <v>0</v>
      </c>
      <c r="F42" s="574">
        <v>0</v>
      </c>
      <c r="G42" s="573">
        <f t="shared" si="0"/>
        <v>37619.363226574125</v>
      </c>
      <c r="H42" s="524">
        <v>245</v>
      </c>
      <c r="I42" s="521">
        <f t="shared" si="1"/>
        <v>1382.5115985765992</v>
      </c>
      <c r="J42" s="252"/>
      <c r="K42" s="252"/>
      <c r="L42" s="252"/>
      <c r="M42" s="252"/>
      <c r="N42" s="526">
        <v>92.167439905106605</v>
      </c>
      <c r="O42" s="526">
        <v>92.167439905106605</v>
      </c>
      <c r="P42" s="526">
        <v>92.167439905106605</v>
      </c>
      <c r="Q42" s="252"/>
      <c r="R42" s="252"/>
      <c r="S42" s="530"/>
      <c r="T42" s="530"/>
      <c r="U42" s="256"/>
      <c r="V42" s="256"/>
    </row>
    <row r="43" spans="1:22" ht="15" customHeight="1">
      <c r="A43" s="202">
        <v>33</v>
      </c>
      <c r="B43" s="330" t="s">
        <v>824</v>
      </c>
      <c r="C43" s="574">
        <v>74738.30883214307</v>
      </c>
      <c r="D43" s="574">
        <v>0</v>
      </c>
      <c r="E43" s="574">
        <v>0</v>
      </c>
      <c r="F43" s="574">
        <v>152</v>
      </c>
      <c r="G43" s="573">
        <f t="shared" si="0"/>
        <v>74890.30883214307</v>
      </c>
      <c r="H43" s="524">
        <v>245</v>
      </c>
      <c r="I43" s="521">
        <f t="shared" si="1"/>
        <v>2752.2188495812579</v>
      </c>
      <c r="J43" s="252"/>
      <c r="K43" s="252"/>
      <c r="L43" s="252"/>
      <c r="M43" s="252"/>
      <c r="N43" s="526">
        <v>183.48125663875052</v>
      </c>
      <c r="O43" s="526">
        <v>183.48125663875052</v>
      </c>
      <c r="P43" s="526">
        <v>183.48125663875052</v>
      </c>
      <c r="Q43" s="252"/>
      <c r="R43" s="252"/>
      <c r="S43" s="530"/>
      <c r="T43" s="530"/>
      <c r="U43" s="256"/>
      <c r="V43" s="256"/>
    </row>
    <row r="44" spans="1:22" ht="15" customHeight="1">
      <c r="A44" s="202">
        <v>34</v>
      </c>
      <c r="B44" s="330" t="s">
        <v>825</v>
      </c>
      <c r="C44" s="574">
        <v>64421.167446390296</v>
      </c>
      <c r="D44" s="574">
        <v>943</v>
      </c>
      <c r="E44" s="574">
        <v>0</v>
      </c>
      <c r="F44" s="574">
        <v>0</v>
      </c>
      <c r="G44" s="573">
        <f t="shared" si="0"/>
        <v>65364.167446390296</v>
      </c>
      <c r="H44" s="524">
        <v>245</v>
      </c>
      <c r="I44" s="521">
        <f t="shared" si="1"/>
        <v>2402.1331536548432</v>
      </c>
      <c r="J44" s="252"/>
      <c r="K44" s="252"/>
      <c r="L44" s="252"/>
      <c r="M44" s="252"/>
      <c r="N44" s="526">
        <v>160.14221024365622</v>
      </c>
      <c r="O44" s="526">
        <v>160.14221024365622</v>
      </c>
      <c r="P44" s="526">
        <v>160.14221024365622</v>
      </c>
      <c r="Q44" s="252"/>
      <c r="R44" s="252"/>
      <c r="S44" s="530"/>
      <c r="T44" s="530"/>
      <c r="U44" s="256"/>
      <c r="V44" s="256"/>
    </row>
    <row r="45" spans="1:22" ht="15" customHeight="1">
      <c r="A45" s="202">
        <v>35</v>
      </c>
      <c r="B45" s="330" t="s">
        <v>826</v>
      </c>
      <c r="C45" s="574">
        <v>120075.17039776096</v>
      </c>
      <c r="D45" s="574">
        <v>377</v>
      </c>
      <c r="E45" s="574"/>
      <c r="F45" s="574">
        <v>0</v>
      </c>
      <c r="G45" s="573">
        <f t="shared" si="0"/>
        <v>120452.17039776096</v>
      </c>
      <c r="H45" s="524">
        <v>245</v>
      </c>
      <c r="I45" s="521">
        <f t="shared" si="1"/>
        <v>4426.6172621177157</v>
      </c>
      <c r="J45" s="252"/>
      <c r="K45" s="252"/>
      <c r="L45" s="252"/>
      <c r="M45" s="252"/>
      <c r="N45" s="526">
        <v>295.10781747451438</v>
      </c>
      <c r="O45" s="526">
        <v>295.10781747451438</v>
      </c>
      <c r="P45" s="526">
        <v>295.10781747451438</v>
      </c>
      <c r="Q45" s="252"/>
      <c r="R45" s="252"/>
      <c r="S45" s="530"/>
      <c r="T45" s="530"/>
      <c r="U45" s="256"/>
      <c r="V45" s="256"/>
    </row>
    <row r="46" spans="1:22" ht="15" customHeight="1">
      <c r="A46" s="202">
        <v>36</v>
      </c>
      <c r="B46" s="330" t="s">
        <v>827</v>
      </c>
      <c r="C46" s="574">
        <v>63435.943940625701</v>
      </c>
      <c r="D46" s="574">
        <v>377</v>
      </c>
      <c r="E46" s="574">
        <v>0</v>
      </c>
      <c r="F46" s="574">
        <v>0</v>
      </c>
      <c r="G46" s="573">
        <f t="shared" si="0"/>
        <v>63812.943940625701</v>
      </c>
      <c r="H46" s="524">
        <v>245</v>
      </c>
      <c r="I46" s="521">
        <f t="shared" si="1"/>
        <v>2345.1256898179945</v>
      </c>
      <c r="J46" s="252"/>
      <c r="K46" s="252"/>
      <c r="L46" s="252"/>
      <c r="M46" s="252"/>
      <c r="N46" s="526">
        <v>156.34171265453296</v>
      </c>
      <c r="O46" s="526">
        <v>156.34171265453296</v>
      </c>
      <c r="P46" s="526">
        <v>156.34171265453296</v>
      </c>
      <c r="Q46" s="252"/>
      <c r="R46" s="252"/>
      <c r="S46" s="530"/>
      <c r="T46" s="530"/>
      <c r="U46" s="256"/>
      <c r="V46" s="256"/>
    </row>
    <row r="47" spans="1:22" ht="15" customHeight="1">
      <c r="A47" s="202">
        <v>37</v>
      </c>
      <c r="B47" s="330" t="s">
        <v>828</v>
      </c>
      <c r="C47" s="574">
        <v>61601.208768722703</v>
      </c>
      <c r="D47" s="574">
        <v>985</v>
      </c>
      <c r="E47" s="574">
        <v>0</v>
      </c>
      <c r="F47" s="574">
        <v>7101</v>
      </c>
      <c r="G47" s="573">
        <f t="shared" si="0"/>
        <v>69687.208768722703</v>
      </c>
      <c r="H47" s="524">
        <v>245</v>
      </c>
      <c r="I47" s="521">
        <f t="shared" si="1"/>
        <v>2561.0049222505595</v>
      </c>
      <c r="J47" s="252"/>
      <c r="K47" s="252"/>
      <c r="L47" s="252"/>
      <c r="M47" s="252"/>
      <c r="N47" s="526">
        <v>170.73366148337061</v>
      </c>
      <c r="O47" s="526">
        <v>170.73366148337061</v>
      </c>
      <c r="P47" s="526">
        <v>170.73366148337061</v>
      </c>
      <c r="Q47" s="252"/>
      <c r="R47" s="252"/>
      <c r="S47" s="530"/>
      <c r="T47" s="530"/>
      <c r="U47" s="256"/>
      <c r="V47" s="256"/>
    </row>
    <row r="48" spans="1:22" ht="15" customHeight="1">
      <c r="A48" s="202">
        <v>38</v>
      </c>
      <c r="B48" s="330" t="s">
        <v>829</v>
      </c>
      <c r="C48" s="574">
        <v>75259.855099894194</v>
      </c>
      <c r="D48" s="574">
        <v>0</v>
      </c>
      <c r="E48" s="574">
        <v>0</v>
      </c>
      <c r="F48" s="574">
        <v>1208</v>
      </c>
      <c r="G48" s="573">
        <f t="shared" si="0"/>
        <v>76467.855099894194</v>
      </c>
      <c r="H48" s="524">
        <v>245</v>
      </c>
      <c r="I48" s="521">
        <f t="shared" si="1"/>
        <v>2810.1936749211118</v>
      </c>
      <c r="J48" s="252"/>
      <c r="K48" s="252"/>
      <c r="L48" s="252"/>
      <c r="M48" s="252"/>
      <c r="N48" s="526">
        <v>187.3462449947408</v>
      </c>
      <c r="O48" s="526">
        <v>187.3462449947408</v>
      </c>
      <c r="P48" s="526">
        <v>187.3462449947408</v>
      </c>
      <c r="Q48" s="252"/>
      <c r="R48" s="252"/>
      <c r="S48" s="530"/>
      <c r="T48" s="530"/>
      <c r="U48" s="256"/>
      <c r="V48" s="256"/>
    </row>
    <row r="49" spans="1:22" ht="15" customHeight="1">
      <c r="A49" s="896" t="s">
        <v>14</v>
      </c>
      <c r="B49" s="896"/>
      <c r="C49" s="577">
        <f>SUM(C11:C48)</f>
        <v>3590250.081303515</v>
      </c>
      <c r="D49" s="569">
        <f>SUM(D11:D48)</f>
        <v>20855</v>
      </c>
      <c r="E49" s="569">
        <f>SUM(E11:E48)</f>
        <v>0</v>
      </c>
      <c r="F49" s="569">
        <f>SUM(F11:F48)</f>
        <v>170883</v>
      </c>
      <c r="G49" s="576">
        <f t="shared" si="0"/>
        <v>3781988.081303515</v>
      </c>
      <c r="H49" s="563">
        <v>245</v>
      </c>
      <c r="I49" s="521">
        <f t="shared" si="1"/>
        <v>138988.06198790416</v>
      </c>
      <c r="J49" s="569"/>
      <c r="K49" s="569"/>
      <c r="L49" s="531"/>
      <c r="M49" s="531"/>
      <c r="N49" s="568">
        <f>SUM(N11:N48)</f>
        <v>9265.8707991936099</v>
      </c>
      <c r="O49" s="568">
        <f>SUM(O11:O48)</f>
        <v>9265.8707991936099</v>
      </c>
      <c r="P49" s="568">
        <f>SUM(P11:P48)</f>
        <v>9265.8707991936099</v>
      </c>
      <c r="Q49" s="531"/>
      <c r="R49" s="531"/>
      <c r="S49" s="530"/>
      <c r="T49" s="530"/>
      <c r="U49" s="256"/>
      <c r="V49" s="256"/>
    </row>
    <row r="50" spans="1:22" ht="15" customHeight="1">
      <c r="A50" s="406"/>
      <c r="B50" s="406"/>
      <c r="C50" s="253"/>
      <c r="D50" s="253"/>
      <c r="E50" s="253"/>
      <c r="F50" s="253"/>
      <c r="G50" s="253"/>
      <c r="H50" s="528"/>
      <c r="I50" s="253"/>
      <c r="J50" s="253"/>
      <c r="K50" s="253"/>
      <c r="L50" s="253"/>
      <c r="M50" s="253"/>
      <c r="N50" s="253"/>
      <c r="O50" s="253"/>
      <c r="P50" s="253"/>
      <c r="Q50" s="253"/>
      <c r="R50" s="253"/>
    </row>
    <row r="51" spans="1:22" ht="15" customHeight="1">
      <c r="A51" s="406"/>
      <c r="B51" s="406"/>
      <c r="C51" s="253"/>
      <c r="D51" s="253"/>
      <c r="E51" s="253"/>
      <c r="F51" s="253"/>
      <c r="G51" s="253"/>
      <c r="H51" s="528"/>
      <c r="I51" s="253"/>
      <c r="J51" s="253"/>
      <c r="K51" s="253"/>
      <c r="L51" s="253"/>
      <c r="M51" s="253"/>
      <c r="N51" s="253"/>
      <c r="O51" s="253"/>
      <c r="P51" s="253"/>
      <c r="Q51" s="253"/>
      <c r="R51" s="253"/>
    </row>
    <row r="52" spans="1:22">
      <c r="A52" s="253"/>
      <c r="B52" s="253"/>
      <c r="C52" s="253"/>
      <c r="D52" s="253"/>
      <c r="E52" s="253"/>
      <c r="F52" s="253"/>
      <c r="G52" s="253"/>
      <c r="H52" s="253"/>
    </row>
    <row r="53" spans="1:22">
      <c r="A53" s="254" t="s">
        <v>7</v>
      </c>
      <c r="B53" s="255"/>
      <c r="C53" s="255"/>
      <c r="D53" s="253"/>
      <c r="E53" s="253"/>
      <c r="F53" s="253"/>
      <c r="G53" s="253"/>
      <c r="H53" s="253"/>
    </row>
    <row r="54" spans="1:22" ht="12.75" customHeight="1">
      <c r="A54" s="256" t="s">
        <v>8</v>
      </c>
      <c r="B54" s="256"/>
      <c r="C54" s="256"/>
      <c r="O54" s="641" t="s">
        <v>1027</v>
      </c>
      <c r="P54" s="641"/>
      <c r="Q54" s="641"/>
    </row>
    <row r="55" spans="1:22" ht="12.75" customHeight="1">
      <c r="A55" s="256" t="s">
        <v>9</v>
      </c>
      <c r="B55" s="256"/>
      <c r="C55" s="256"/>
      <c r="O55" s="641"/>
      <c r="P55" s="641"/>
      <c r="Q55" s="641"/>
    </row>
    <row r="56" spans="1:22" ht="12.75" customHeight="1">
      <c r="O56" s="641"/>
      <c r="P56" s="641"/>
      <c r="Q56" s="641"/>
    </row>
    <row r="57" spans="1:22" ht="12.75" customHeight="1">
      <c r="A57" s="410"/>
      <c r="B57" s="410"/>
      <c r="C57" s="410"/>
      <c r="D57" s="410"/>
      <c r="E57" s="410"/>
      <c r="F57" s="410"/>
      <c r="G57" s="410"/>
      <c r="H57" s="410"/>
      <c r="I57" s="410"/>
      <c r="J57" s="410"/>
      <c r="K57" s="410"/>
      <c r="L57" s="410"/>
      <c r="M57" s="410"/>
      <c r="N57" s="410"/>
      <c r="O57" s="641"/>
      <c r="P57" s="641"/>
      <c r="Q57" s="641"/>
      <c r="R57" s="410"/>
    </row>
  </sheetData>
  <mergeCells count="16">
    <mergeCell ref="L7:R7"/>
    <mergeCell ref="A49:B49"/>
    <mergeCell ref="O54:Q57"/>
    <mergeCell ref="Q1:R1"/>
    <mergeCell ref="A8:A9"/>
    <mergeCell ref="B8:B9"/>
    <mergeCell ref="C8:G8"/>
    <mergeCell ref="H8:H9"/>
    <mergeCell ref="I8:L8"/>
    <mergeCell ref="M8:R8"/>
    <mergeCell ref="G1:I1"/>
    <mergeCell ref="A2:R2"/>
    <mergeCell ref="A3:R3"/>
    <mergeCell ref="A4:R5"/>
    <mergeCell ref="A6:R6"/>
    <mergeCell ref="A7:B7"/>
  </mergeCells>
  <printOptions horizontalCentered="1"/>
  <pageMargins left="0.70866141732283472" right="0.70866141732283472" top="0.23622047244094491" bottom="0" header="0.31496062992125984" footer="0.31496062992125984"/>
  <pageSetup paperSize="9" scale="65" orientation="landscape" r:id="rId1"/>
</worksheet>
</file>

<file path=xl/worksheets/sheet59.xml><?xml version="1.0" encoding="utf-8"?>
<worksheet xmlns="http://schemas.openxmlformats.org/spreadsheetml/2006/main" xmlns:r="http://schemas.openxmlformats.org/officeDocument/2006/relationships">
  <sheetPr>
    <pageSetUpPr fitToPage="1"/>
  </sheetPr>
  <dimension ref="A1:N57"/>
  <sheetViews>
    <sheetView view="pageBreakPreview" topLeftCell="A31" zoomScaleSheetLayoutView="100" workbookViewId="0">
      <selection activeCell="I55" sqref="I54:M58"/>
    </sheetView>
  </sheetViews>
  <sheetFormatPr defaultColWidth="9.140625" defaultRowHeight="12.75"/>
  <cols>
    <col min="1" max="1" width="5.5703125" style="251" customWidth="1"/>
    <col min="2" max="2" width="16.140625" style="251" customWidth="1"/>
    <col min="3" max="3" width="10.28515625" style="251" customWidth="1"/>
    <col min="4" max="4" width="12.85546875" style="251" customWidth="1"/>
    <col min="5" max="5" width="9.7109375" style="251" customWidth="1"/>
    <col min="6" max="6" width="9.42578125" style="251" customWidth="1"/>
    <col min="7" max="7" width="9" style="251" customWidth="1"/>
    <col min="8" max="8" width="9.7109375" style="251" customWidth="1"/>
    <col min="9" max="10" width="8.140625" style="251" customWidth="1"/>
    <col min="11" max="11" width="8.42578125" style="251" customWidth="1"/>
    <col min="12" max="12" width="8.140625" style="251" customWidth="1"/>
    <col min="13" max="13" width="8.85546875" style="251" customWidth="1"/>
    <col min="14" max="14" width="8.140625" style="251" customWidth="1"/>
    <col min="15" max="16384" width="9.140625" style="251"/>
  </cols>
  <sheetData>
    <row r="1" spans="1:14" ht="12.75" customHeight="1">
      <c r="D1" s="925"/>
      <c r="E1" s="925"/>
      <c r="M1" s="927" t="s">
        <v>551</v>
      </c>
      <c r="N1" s="927"/>
    </row>
    <row r="2" spans="1:14" ht="15.75">
      <c r="A2" s="923" t="s">
        <v>0</v>
      </c>
      <c r="B2" s="923"/>
      <c r="C2" s="923"/>
      <c r="D2" s="923"/>
      <c r="E2" s="923"/>
      <c r="F2" s="923"/>
      <c r="G2" s="923"/>
      <c r="H2" s="923"/>
      <c r="I2" s="923"/>
      <c r="J2" s="923"/>
      <c r="K2" s="923"/>
      <c r="L2" s="923"/>
      <c r="M2" s="923"/>
      <c r="N2" s="923"/>
    </row>
    <row r="3" spans="1:14" ht="18">
      <c r="A3" s="924" t="s">
        <v>652</v>
      </c>
      <c r="B3" s="924"/>
      <c r="C3" s="924"/>
      <c r="D3" s="924"/>
      <c r="E3" s="924"/>
      <c r="F3" s="924"/>
      <c r="G3" s="924"/>
      <c r="H3" s="924"/>
      <c r="I3" s="924"/>
      <c r="J3" s="924"/>
      <c r="K3" s="924"/>
      <c r="L3" s="924"/>
      <c r="M3" s="924"/>
      <c r="N3" s="924"/>
    </row>
    <row r="4" spans="1:14" ht="12.75" customHeight="1">
      <c r="A4" s="922" t="s">
        <v>729</v>
      </c>
      <c r="B4" s="922"/>
      <c r="C4" s="922"/>
      <c r="D4" s="922"/>
      <c r="E4" s="922"/>
      <c r="F4" s="922"/>
      <c r="G4" s="922"/>
      <c r="H4" s="922"/>
      <c r="I4" s="922"/>
      <c r="J4" s="922"/>
      <c r="K4" s="922"/>
      <c r="L4" s="922"/>
      <c r="M4" s="922"/>
      <c r="N4" s="922"/>
    </row>
    <row r="5" spans="1:14" s="409" customFormat="1" ht="7.5" customHeight="1">
      <c r="A5" s="922"/>
      <c r="B5" s="922"/>
      <c r="C5" s="922"/>
      <c r="D5" s="922"/>
      <c r="E5" s="922"/>
      <c r="F5" s="922"/>
      <c r="G5" s="922"/>
      <c r="H5" s="922"/>
      <c r="I5" s="922"/>
      <c r="J5" s="922"/>
      <c r="K5" s="922"/>
      <c r="L5" s="922"/>
      <c r="M5" s="922"/>
      <c r="N5" s="922"/>
    </row>
    <row r="6" spans="1:14">
      <c r="A6" s="926"/>
      <c r="B6" s="926"/>
      <c r="C6" s="926"/>
      <c r="D6" s="926"/>
      <c r="E6" s="926"/>
      <c r="F6" s="926"/>
      <c r="G6" s="926"/>
      <c r="H6" s="926"/>
      <c r="I6" s="926"/>
      <c r="J6" s="926"/>
      <c r="K6" s="926"/>
      <c r="L6" s="926"/>
      <c r="M6" s="926"/>
      <c r="N6" s="926"/>
    </row>
    <row r="7" spans="1:14">
      <c r="A7" s="933" t="s">
        <v>873</v>
      </c>
      <c r="B7" s="933"/>
      <c r="D7" s="326"/>
      <c r="H7" s="928"/>
      <c r="I7" s="928"/>
      <c r="J7" s="928"/>
      <c r="K7" s="928"/>
      <c r="L7" s="928"/>
      <c r="M7" s="928"/>
      <c r="N7" s="928"/>
    </row>
    <row r="8" spans="1:14" s="529" customFormat="1" ht="30.75" customHeight="1">
      <c r="A8" s="929" t="s">
        <v>2</v>
      </c>
      <c r="B8" s="929" t="s">
        <v>3</v>
      </c>
      <c r="C8" s="941" t="s">
        <v>501</v>
      </c>
      <c r="D8" s="934" t="s">
        <v>78</v>
      </c>
      <c r="E8" s="930" t="s">
        <v>79</v>
      </c>
      <c r="F8" s="931"/>
      <c r="G8" s="931"/>
      <c r="H8" s="932"/>
      <c r="I8" s="929" t="s">
        <v>720</v>
      </c>
      <c r="J8" s="929"/>
      <c r="K8" s="929"/>
      <c r="L8" s="929"/>
      <c r="M8" s="929"/>
      <c r="N8" s="929"/>
    </row>
    <row r="9" spans="1:14" ht="44.45" customHeight="1">
      <c r="A9" s="929"/>
      <c r="B9" s="929"/>
      <c r="C9" s="942"/>
      <c r="D9" s="935"/>
      <c r="E9" s="522" t="s">
        <v>177</v>
      </c>
      <c r="F9" s="522" t="s">
        <v>110</v>
      </c>
      <c r="G9" s="522" t="s">
        <v>111</v>
      </c>
      <c r="H9" s="522" t="s">
        <v>450</v>
      </c>
      <c r="I9" s="522" t="s">
        <v>14</v>
      </c>
      <c r="J9" s="522" t="s">
        <v>721</v>
      </c>
      <c r="K9" s="522" t="s">
        <v>722</v>
      </c>
      <c r="L9" s="522" t="s">
        <v>723</v>
      </c>
      <c r="M9" s="522" t="s">
        <v>724</v>
      </c>
      <c r="N9" s="522" t="s">
        <v>725</v>
      </c>
    </row>
    <row r="10" spans="1:14" s="256" customFormat="1">
      <c r="A10" s="320">
        <v>1</v>
      </c>
      <c r="B10" s="320">
        <v>2</v>
      </c>
      <c r="C10" s="320">
        <v>3</v>
      </c>
      <c r="D10" s="320">
        <v>8</v>
      </c>
      <c r="E10" s="320">
        <v>9</v>
      </c>
      <c r="F10" s="320">
        <v>10</v>
      </c>
      <c r="G10" s="320">
        <v>11</v>
      </c>
      <c r="H10" s="320">
        <v>12</v>
      </c>
      <c r="I10" s="320">
        <v>13</v>
      </c>
      <c r="J10" s="320">
        <v>14</v>
      </c>
      <c r="K10" s="320">
        <v>15</v>
      </c>
      <c r="L10" s="320">
        <v>16</v>
      </c>
      <c r="M10" s="320">
        <v>17</v>
      </c>
      <c r="N10" s="320">
        <v>18</v>
      </c>
    </row>
    <row r="11" spans="1:14" s="256" customFormat="1" ht="15" customHeight="1">
      <c r="A11" s="507">
        <v>1</v>
      </c>
      <c r="B11" s="138" t="s">
        <v>792</v>
      </c>
      <c r="C11" s="564">
        <v>0</v>
      </c>
      <c r="D11" s="564">
        <v>0</v>
      </c>
      <c r="E11" s="564">
        <v>0</v>
      </c>
      <c r="F11" s="564">
        <v>0</v>
      </c>
      <c r="G11" s="564">
        <v>0</v>
      </c>
      <c r="H11" s="564">
        <v>0</v>
      </c>
      <c r="I11" s="564">
        <v>0</v>
      </c>
      <c r="J11" s="564">
        <v>0</v>
      </c>
      <c r="K11" s="564">
        <v>0</v>
      </c>
      <c r="L11" s="564">
        <v>0</v>
      </c>
      <c r="M11" s="564">
        <v>0</v>
      </c>
      <c r="N11" s="564">
        <v>0</v>
      </c>
    </row>
    <row r="12" spans="1:14" s="256" customFormat="1" ht="15" customHeight="1">
      <c r="A12" s="507">
        <v>2</v>
      </c>
      <c r="B12" s="138" t="s">
        <v>793</v>
      </c>
      <c r="C12" s="564">
        <v>0</v>
      </c>
      <c r="D12" s="564">
        <v>0</v>
      </c>
      <c r="E12" s="564">
        <v>0</v>
      </c>
      <c r="F12" s="564">
        <v>0</v>
      </c>
      <c r="G12" s="564">
        <v>0</v>
      </c>
      <c r="H12" s="564">
        <v>0</v>
      </c>
      <c r="I12" s="564">
        <v>0</v>
      </c>
      <c r="J12" s="564">
        <v>0</v>
      </c>
      <c r="K12" s="564">
        <v>0</v>
      </c>
      <c r="L12" s="564">
        <v>0</v>
      </c>
      <c r="M12" s="564">
        <v>0</v>
      </c>
      <c r="N12" s="564">
        <v>0</v>
      </c>
    </row>
    <row r="13" spans="1:14" s="256" customFormat="1" ht="15" customHeight="1">
      <c r="A13" s="507">
        <v>3</v>
      </c>
      <c r="B13" s="138" t="s">
        <v>794</v>
      </c>
      <c r="C13" s="564">
        <v>0</v>
      </c>
      <c r="D13" s="564">
        <v>0</v>
      </c>
      <c r="E13" s="564">
        <v>0</v>
      </c>
      <c r="F13" s="564">
        <v>0</v>
      </c>
      <c r="G13" s="564">
        <v>0</v>
      </c>
      <c r="H13" s="564">
        <v>0</v>
      </c>
      <c r="I13" s="564">
        <v>0</v>
      </c>
      <c r="J13" s="564">
        <v>0</v>
      </c>
      <c r="K13" s="564">
        <v>0</v>
      </c>
      <c r="L13" s="564">
        <v>0</v>
      </c>
      <c r="M13" s="564">
        <v>0</v>
      </c>
      <c r="N13" s="564">
        <v>0</v>
      </c>
    </row>
    <row r="14" spans="1:14" s="256" customFormat="1" ht="15" customHeight="1">
      <c r="A14" s="507">
        <v>4</v>
      </c>
      <c r="B14" s="138" t="s">
        <v>795</v>
      </c>
      <c r="C14" s="564">
        <v>0</v>
      </c>
      <c r="D14" s="564">
        <v>0</v>
      </c>
      <c r="E14" s="564">
        <v>0</v>
      </c>
      <c r="F14" s="564">
        <v>0</v>
      </c>
      <c r="G14" s="564">
        <v>0</v>
      </c>
      <c r="H14" s="564">
        <v>0</v>
      </c>
      <c r="I14" s="564">
        <v>0</v>
      </c>
      <c r="J14" s="564">
        <v>0</v>
      </c>
      <c r="K14" s="564">
        <v>0</v>
      </c>
      <c r="L14" s="564">
        <v>0</v>
      </c>
      <c r="M14" s="564">
        <v>0</v>
      </c>
      <c r="N14" s="564">
        <v>0</v>
      </c>
    </row>
    <row r="15" spans="1:14" s="256" customFormat="1" ht="15" customHeight="1">
      <c r="A15" s="507">
        <v>5</v>
      </c>
      <c r="B15" s="138" t="s">
        <v>796</v>
      </c>
      <c r="C15" s="564">
        <v>0</v>
      </c>
      <c r="D15" s="564">
        <v>0</v>
      </c>
      <c r="E15" s="564">
        <v>0</v>
      </c>
      <c r="F15" s="564">
        <v>0</v>
      </c>
      <c r="G15" s="564">
        <v>0</v>
      </c>
      <c r="H15" s="564">
        <v>0</v>
      </c>
      <c r="I15" s="564">
        <v>0</v>
      </c>
      <c r="J15" s="564">
        <v>0</v>
      </c>
      <c r="K15" s="564">
        <v>0</v>
      </c>
      <c r="L15" s="564">
        <v>0</v>
      </c>
      <c r="M15" s="564">
        <v>0</v>
      </c>
      <c r="N15" s="564">
        <v>0</v>
      </c>
    </row>
    <row r="16" spans="1:14" s="256" customFormat="1" ht="15" customHeight="1">
      <c r="A16" s="507">
        <v>6</v>
      </c>
      <c r="B16" s="138" t="s">
        <v>797</v>
      </c>
      <c r="C16" s="564">
        <v>0</v>
      </c>
      <c r="D16" s="564">
        <v>0</v>
      </c>
      <c r="E16" s="564">
        <v>0</v>
      </c>
      <c r="F16" s="564">
        <v>0</v>
      </c>
      <c r="G16" s="564">
        <v>0</v>
      </c>
      <c r="H16" s="564">
        <v>0</v>
      </c>
      <c r="I16" s="564">
        <v>0</v>
      </c>
      <c r="J16" s="564">
        <v>0</v>
      </c>
      <c r="K16" s="564">
        <v>0</v>
      </c>
      <c r="L16" s="564">
        <v>0</v>
      </c>
      <c r="M16" s="564">
        <v>0</v>
      </c>
      <c r="N16" s="564">
        <v>0</v>
      </c>
    </row>
    <row r="17" spans="1:14" s="256" customFormat="1" ht="15" customHeight="1">
      <c r="A17" s="507">
        <v>7</v>
      </c>
      <c r="B17" s="138" t="s">
        <v>798</v>
      </c>
      <c r="C17" s="564">
        <v>0</v>
      </c>
      <c r="D17" s="564">
        <v>0</v>
      </c>
      <c r="E17" s="564">
        <v>0</v>
      </c>
      <c r="F17" s="564">
        <v>0</v>
      </c>
      <c r="G17" s="564">
        <v>0</v>
      </c>
      <c r="H17" s="564">
        <v>0</v>
      </c>
      <c r="I17" s="564">
        <v>0</v>
      </c>
      <c r="J17" s="564">
        <v>0</v>
      </c>
      <c r="K17" s="564">
        <v>0</v>
      </c>
      <c r="L17" s="564">
        <v>0</v>
      </c>
      <c r="M17" s="564">
        <v>0</v>
      </c>
      <c r="N17" s="564">
        <v>0</v>
      </c>
    </row>
    <row r="18" spans="1:14" s="256" customFormat="1" ht="15" customHeight="1">
      <c r="A18" s="507">
        <v>8</v>
      </c>
      <c r="B18" s="138" t="s">
        <v>799</v>
      </c>
      <c r="C18" s="564">
        <v>0</v>
      </c>
      <c r="D18" s="564">
        <v>0</v>
      </c>
      <c r="E18" s="564">
        <v>0</v>
      </c>
      <c r="F18" s="564">
        <v>0</v>
      </c>
      <c r="G18" s="564">
        <v>0</v>
      </c>
      <c r="H18" s="564">
        <v>0</v>
      </c>
      <c r="I18" s="564">
        <v>0</v>
      </c>
      <c r="J18" s="564">
        <v>0</v>
      </c>
      <c r="K18" s="564">
        <v>0</v>
      </c>
      <c r="L18" s="564">
        <v>0</v>
      </c>
      <c r="M18" s="564">
        <v>0</v>
      </c>
      <c r="N18" s="564">
        <v>0</v>
      </c>
    </row>
    <row r="19" spans="1:14" s="256" customFormat="1" ht="15" customHeight="1">
      <c r="A19" s="507">
        <v>9</v>
      </c>
      <c r="B19" s="138" t="s">
        <v>800</v>
      </c>
      <c r="C19" s="564">
        <v>0</v>
      </c>
      <c r="D19" s="564">
        <v>0</v>
      </c>
      <c r="E19" s="564">
        <v>0</v>
      </c>
      <c r="F19" s="564">
        <v>0</v>
      </c>
      <c r="G19" s="564">
        <v>0</v>
      </c>
      <c r="H19" s="564">
        <v>0</v>
      </c>
      <c r="I19" s="564">
        <v>0</v>
      </c>
      <c r="J19" s="564">
        <v>0</v>
      </c>
      <c r="K19" s="564">
        <v>0</v>
      </c>
      <c r="L19" s="564">
        <v>0</v>
      </c>
      <c r="M19" s="564">
        <v>0</v>
      </c>
      <c r="N19" s="564">
        <v>0</v>
      </c>
    </row>
    <row r="20" spans="1:14" s="256" customFormat="1" ht="15" customHeight="1">
      <c r="A20" s="507">
        <v>10</v>
      </c>
      <c r="B20" s="138" t="s">
        <v>801</v>
      </c>
      <c r="C20" s="564">
        <v>0</v>
      </c>
      <c r="D20" s="564">
        <v>0</v>
      </c>
      <c r="E20" s="564">
        <v>0</v>
      </c>
      <c r="F20" s="564">
        <v>0</v>
      </c>
      <c r="G20" s="564">
        <v>0</v>
      </c>
      <c r="H20" s="564">
        <v>0</v>
      </c>
      <c r="I20" s="564">
        <v>0</v>
      </c>
      <c r="J20" s="564">
        <v>0</v>
      </c>
      <c r="K20" s="564">
        <v>0</v>
      </c>
      <c r="L20" s="564">
        <v>0</v>
      </c>
      <c r="M20" s="564">
        <v>0</v>
      </c>
      <c r="N20" s="564">
        <v>0</v>
      </c>
    </row>
    <row r="21" spans="1:14" s="256" customFormat="1" ht="15" customHeight="1">
      <c r="A21" s="507">
        <v>11</v>
      </c>
      <c r="B21" s="138" t="s">
        <v>802</v>
      </c>
      <c r="C21" s="564">
        <v>0</v>
      </c>
      <c r="D21" s="564">
        <v>0</v>
      </c>
      <c r="E21" s="564">
        <v>0</v>
      </c>
      <c r="F21" s="564">
        <v>0</v>
      </c>
      <c r="G21" s="564">
        <v>0</v>
      </c>
      <c r="H21" s="564">
        <v>0</v>
      </c>
      <c r="I21" s="564">
        <v>0</v>
      </c>
      <c r="J21" s="564">
        <v>0</v>
      </c>
      <c r="K21" s="564">
        <v>0</v>
      </c>
      <c r="L21" s="564">
        <v>0</v>
      </c>
      <c r="M21" s="564">
        <v>0</v>
      </c>
      <c r="N21" s="564">
        <v>0</v>
      </c>
    </row>
    <row r="22" spans="1:14" s="256" customFormat="1" ht="15" customHeight="1">
      <c r="A22" s="507">
        <v>12</v>
      </c>
      <c r="B22" s="138" t="s">
        <v>803</v>
      </c>
      <c r="C22" s="564">
        <v>0</v>
      </c>
      <c r="D22" s="564">
        <v>0</v>
      </c>
      <c r="E22" s="564">
        <v>0</v>
      </c>
      <c r="F22" s="564">
        <v>0</v>
      </c>
      <c r="G22" s="564">
        <v>0</v>
      </c>
      <c r="H22" s="564">
        <v>0</v>
      </c>
      <c r="I22" s="564">
        <v>0</v>
      </c>
      <c r="J22" s="564">
        <v>0</v>
      </c>
      <c r="K22" s="564">
        <v>0</v>
      </c>
      <c r="L22" s="564">
        <v>0</v>
      </c>
      <c r="M22" s="564">
        <v>0</v>
      </c>
      <c r="N22" s="564">
        <v>0</v>
      </c>
    </row>
    <row r="23" spans="1:14" s="256" customFormat="1" ht="15" customHeight="1">
      <c r="A23" s="507">
        <v>13</v>
      </c>
      <c r="B23" s="138" t="s">
        <v>804</v>
      </c>
      <c r="C23" s="564">
        <v>0</v>
      </c>
      <c r="D23" s="564">
        <v>0</v>
      </c>
      <c r="E23" s="564">
        <v>0</v>
      </c>
      <c r="F23" s="564">
        <v>0</v>
      </c>
      <c r="G23" s="564">
        <v>0</v>
      </c>
      <c r="H23" s="564">
        <v>0</v>
      </c>
      <c r="I23" s="564">
        <v>0</v>
      </c>
      <c r="J23" s="564">
        <v>0</v>
      </c>
      <c r="K23" s="564">
        <v>0</v>
      </c>
      <c r="L23" s="564">
        <v>0</v>
      </c>
      <c r="M23" s="564">
        <v>0</v>
      </c>
      <c r="N23" s="564">
        <v>0</v>
      </c>
    </row>
    <row r="24" spans="1:14" s="256" customFormat="1" ht="15" customHeight="1">
      <c r="A24" s="507">
        <v>14</v>
      </c>
      <c r="B24" s="138" t="s">
        <v>805</v>
      </c>
      <c r="C24" s="564">
        <v>0</v>
      </c>
      <c r="D24" s="564">
        <v>0</v>
      </c>
      <c r="E24" s="564">
        <v>0</v>
      </c>
      <c r="F24" s="564">
        <v>0</v>
      </c>
      <c r="G24" s="564">
        <v>0</v>
      </c>
      <c r="H24" s="564">
        <v>0</v>
      </c>
      <c r="I24" s="564">
        <v>0</v>
      </c>
      <c r="J24" s="564">
        <v>0</v>
      </c>
      <c r="K24" s="564">
        <v>0</v>
      </c>
      <c r="L24" s="564">
        <v>0</v>
      </c>
      <c r="M24" s="564">
        <v>0</v>
      </c>
      <c r="N24" s="564">
        <v>0</v>
      </c>
    </row>
    <row r="25" spans="1:14" s="256" customFormat="1" ht="15" customHeight="1">
      <c r="A25" s="507">
        <v>15</v>
      </c>
      <c r="B25" s="138" t="s">
        <v>806</v>
      </c>
      <c r="C25" s="564">
        <v>0</v>
      </c>
      <c r="D25" s="564">
        <v>0</v>
      </c>
      <c r="E25" s="564">
        <v>0</v>
      </c>
      <c r="F25" s="564">
        <v>0</v>
      </c>
      <c r="G25" s="564">
        <v>0</v>
      </c>
      <c r="H25" s="564">
        <v>0</v>
      </c>
      <c r="I25" s="564">
        <v>0</v>
      </c>
      <c r="J25" s="564">
        <v>0</v>
      </c>
      <c r="K25" s="564">
        <v>0</v>
      </c>
      <c r="L25" s="564">
        <v>0</v>
      </c>
      <c r="M25" s="564">
        <v>0</v>
      </c>
      <c r="N25" s="564">
        <v>0</v>
      </c>
    </row>
    <row r="26" spans="1:14" s="256" customFormat="1" ht="15" customHeight="1">
      <c r="A26" s="507">
        <v>16</v>
      </c>
      <c r="B26" s="138" t="s">
        <v>807</v>
      </c>
      <c r="C26" s="564">
        <v>0</v>
      </c>
      <c r="D26" s="564">
        <v>0</v>
      </c>
      <c r="E26" s="564">
        <v>0</v>
      </c>
      <c r="F26" s="564">
        <v>0</v>
      </c>
      <c r="G26" s="564">
        <v>0</v>
      </c>
      <c r="H26" s="564">
        <v>0</v>
      </c>
      <c r="I26" s="564">
        <v>0</v>
      </c>
      <c r="J26" s="564">
        <v>0</v>
      </c>
      <c r="K26" s="564">
        <v>0</v>
      </c>
      <c r="L26" s="564">
        <v>0</v>
      </c>
      <c r="M26" s="564">
        <v>0</v>
      </c>
      <c r="N26" s="564">
        <v>0</v>
      </c>
    </row>
    <row r="27" spans="1:14" s="256" customFormat="1" ht="15" customHeight="1">
      <c r="A27" s="507">
        <v>17</v>
      </c>
      <c r="B27" s="138" t="s">
        <v>808</v>
      </c>
      <c r="C27" s="564">
        <v>0</v>
      </c>
      <c r="D27" s="564">
        <v>0</v>
      </c>
      <c r="E27" s="564">
        <v>0</v>
      </c>
      <c r="F27" s="564">
        <v>0</v>
      </c>
      <c r="G27" s="564">
        <v>0</v>
      </c>
      <c r="H27" s="564">
        <v>0</v>
      </c>
      <c r="I27" s="564">
        <v>0</v>
      </c>
      <c r="J27" s="564">
        <v>0</v>
      </c>
      <c r="K27" s="564">
        <v>0</v>
      </c>
      <c r="L27" s="564">
        <v>0</v>
      </c>
      <c r="M27" s="564">
        <v>0</v>
      </c>
      <c r="N27" s="564">
        <v>0</v>
      </c>
    </row>
    <row r="28" spans="1:14" s="256" customFormat="1" ht="15" customHeight="1">
      <c r="A28" s="507">
        <v>18</v>
      </c>
      <c r="B28" s="138" t="s">
        <v>809</v>
      </c>
      <c r="C28" s="564">
        <v>0</v>
      </c>
      <c r="D28" s="564">
        <v>0</v>
      </c>
      <c r="E28" s="564">
        <v>0</v>
      </c>
      <c r="F28" s="564">
        <v>0</v>
      </c>
      <c r="G28" s="564">
        <v>0</v>
      </c>
      <c r="H28" s="564">
        <v>0</v>
      </c>
      <c r="I28" s="564">
        <v>0</v>
      </c>
      <c r="J28" s="564">
        <v>0</v>
      </c>
      <c r="K28" s="564">
        <v>0</v>
      </c>
      <c r="L28" s="564">
        <v>0</v>
      </c>
      <c r="M28" s="564">
        <v>0</v>
      </c>
      <c r="N28" s="564">
        <v>0</v>
      </c>
    </row>
    <row r="29" spans="1:14" s="256" customFormat="1" ht="15" customHeight="1">
      <c r="A29" s="507">
        <v>19</v>
      </c>
      <c r="B29" s="138" t="s">
        <v>810</v>
      </c>
      <c r="C29" s="564">
        <v>0</v>
      </c>
      <c r="D29" s="564">
        <v>0</v>
      </c>
      <c r="E29" s="564">
        <v>0</v>
      </c>
      <c r="F29" s="564">
        <v>0</v>
      </c>
      <c r="G29" s="564">
        <v>0</v>
      </c>
      <c r="H29" s="564">
        <v>0</v>
      </c>
      <c r="I29" s="564">
        <v>0</v>
      </c>
      <c r="J29" s="564">
        <v>0</v>
      </c>
      <c r="K29" s="564">
        <v>0</v>
      </c>
      <c r="L29" s="564">
        <v>0</v>
      </c>
      <c r="M29" s="564">
        <v>0</v>
      </c>
      <c r="N29" s="564">
        <v>0</v>
      </c>
    </row>
    <row r="30" spans="1:14" s="256" customFormat="1" ht="15" customHeight="1">
      <c r="A30" s="507">
        <v>20</v>
      </c>
      <c r="B30" s="138" t="s">
        <v>811</v>
      </c>
      <c r="C30" s="564">
        <v>0</v>
      </c>
      <c r="D30" s="564">
        <v>0</v>
      </c>
      <c r="E30" s="564">
        <v>0</v>
      </c>
      <c r="F30" s="564">
        <v>0</v>
      </c>
      <c r="G30" s="564">
        <v>0</v>
      </c>
      <c r="H30" s="564">
        <v>0</v>
      </c>
      <c r="I30" s="564">
        <v>0</v>
      </c>
      <c r="J30" s="564">
        <v>0</v>
      </c>
      <c r="K30" s="564">
        <v>0</v>
      </c>
      <c r="L30" s="564">
        <v>0</v>
      </c>
      <c r="M30" s="564">
        <v>0</v>
      </c>
      <c r="N30" s="564">
        <v>0</v>
      </c>
    </row>
    <row r="31" spans="1:14" s="256" customFormat="1" ht="15" customHeight="1">
      <c r="A31" s="507">
        <v>21</v>
      </c>
      <c r="B31" s="138" t="s">
        <v>812</v>
      </c>
      <c r="C31" s="564">
        <v>0</v>
      </c>
      <c r="D31" s="564">
        <v>0</v>
      </c>
      <c r="E31" s="564">
        <v>0</v>
      </c>
      <c r="F31" s="564">
        <v>0</v>
      </c>
      <c r="G31" s="564">
        <v>0</v>
      </c>
      <c r="H31" s="564">
        <v>0</v>
      </c>
      <c r="I31" s="564">
        <v>0</v>
      </c>
      <c r="J31" s="564">
        <v>0</v>
      </c>
      <c r="K31" s="564">
        <v>0</v>
      </c>
      <c r="L31" s="564">
        <v>0</v>
      </c>
      <c r="M31" s="564">
        <v>0</v>
      </c>
      <c r="N31" s="564">
        <v>0</v>
      </c>
    </row>
    <row r="32" spans="1:14" s="256" customFormat="1" ht="15" customHeight="1">
      <c r="A32" s="507">
        <v>22</v>
      </c>
      <c r="B32" s="138" t="s">
        <v>813</v>
      </c>
      <c r="C32" s="564">
        <v>0</v>
      </c>
      <c r="D32" s="564">
        <v>0</v>
      </c>
      <c r="E32" s="564">
        <v>0</v>
      </c>
      <c r="F32" s="564">
        <v>0</v>
      </c>
      <c r="G32" s="564">
        <v>0</v>
      </c>
      <c r="H32" s="564">
        <v>0</v>
      </c>
      <c r="I32" s="564">
        <v>0</v>
      </c>
      <c r="J32" s="564">
        <v>0</v>
      </c>
      <c r="K32" s="564">
        <v>0</v>
      </c>
      <c r="L32" s="564">
        <v>0</v>
      </c>
      <c r="M32" s="564">
        <v>0</v>
      </c>
      <c r="N32" s="564">
        <v>0</v>
      </c>
    </row>
    <row r="33" spans="1:14" s="256" customFormat="1" ht="15" customHeight="1">
      <c r="A33" s="507">
        <v>23</v>
      </c>
      <c r="B33" s="138" t="s">
        <v>814</v>
      </c>
      <c r="C33" s="564">
        <v>0</v>
      </c>
      <c r="D33" s="564">
        <v>0</v>
      </c>
      <c r="E33" s="564">
        <v>0</v>
      </c>
      <c r="F33" s="564">
        <v>0</v>
      </c>
      <c r="G33" s="564">
        <v>0</v>
      </c>
      <c r="H33" s="564">
        <v>0</v>
      </c>
      <c r="I33" s="564">
        <v>0</v>
      </c>
      <c r="J33" s="564">
        <v>0</v>
      </c>
      <c r="K33" s="564">
        <v>0</v>
      </c>
      <c r="L33" s="564">
        <v>0</v>
      </c>
      <c r="M33" s="564">
        <v>0</v>
      </c>
      <c r="N33" s="564">
        <v>0</v>
      </c>
    </row>
    <row r="34" spans="1:14" s="256" customFormat="1" ht="15" customHeight="1">
      <c r="A34" s="507">
        <v>24</v>
      </c>
      <c r="B34" s="138" t="s">
        <v>815</v>
      </c>
      <c r="C34" s="564">
        <v>0</v>
      </c>
      <c r="D34" s="564">
        <v>0</v>
      </c>
      <c r="E34" s="564">
        <v>0</v>
      </c>
      <c r="F34" s="564">
        <v>0</v>
      </c>
      <c r="G34" s="564">
        <v>0</v>
      </c>
      <c r="H34" s="564">
        <v>0</v>
      </c>
      <c r="I34" s="564">
        <v>0</v>
      </c>
      <c r="J34" s="564">
        <v>0</v>
      </c>
      <c r="K34" s="564">
        <v>0</v>
      </c>
      <c r="L34" s="564">
        <v>0</v>
      </c>
      <c r="M34" s="564">
        <v>0</v>
      </c>
      <c r="N34" s="564">
        <v>0</v>
      </c>
    </row>
    <row r="35" spans="1:14" s="256" customFormat="1" ht="15" customHeight="1">
      <c r="A35" s="507">
        <v>25</v>
      </c>
      <c r="B35" s="138" t="s">
        <v>816</v>
      </c>
      <c r="C35" s="564">
        <v>0</v>
      </c>
      <c r="D35" s="564">
        <v>0</v>
      </c>
      <c r="E35" s="564">
        <v>0</v>
      </c>
      <c r="F35" s="564">
        <v>0</v>
      </c>
      <c r="G35" s="564">
        <v>0</v>
      </c>
      <c r="H35" s="564">
        <v>0</v>
      </c>
      <c r="I35" s="564">
        <v>0</v>
      </c>
      <c r="J35" s="564">
        <v>0</v>
      </c>
      <c r="K35" s="564">
        <v>0</v>
      </c>
      <c r="L35" s="564">
        <v>0</v>
      </c>
      <c r="M35" s="564">
        <v>0</v>
      </c>
      <c r="N35" s="564">
        <v>0</v>
      </c>
    </row>
    <row r="36" spans="1:14" s="256" customFormat="1" ht="15" customHeight="1">
      <c r="A36" s="507">
        <v>26</v>
      </c>
      <c r="B36" s="138" t="s">
        <v>817</v>
      </c>
      <c r="C36" s="564">
        <v>0</v>
      </c>
      <c r="D36" s="564">
        <v>0</v>
      </c>
      <c r="E36" s="564">
        <v>0</v>
      </c>
      <c r="F36" s="564">
        <v>0</v>
      </c>
      <c r="G36" s="564">
        <v>0</v>
      </c>
      <c r="H36" s="564">
        <v>0</v>
      </c>
      <c r="I36" s="564">
        <v>0</v>
      </c>
      <c r="J36" s="564">
        <v>0</v>
      </c>
      <c r="K36" s="564">
        <v>0</v>
      </c>
      <c r="L36" s="564">
        <v>0</v>
      </c>
      <c r="M36" s="564">
        <v>0</v>
      </c>
      <c r="N36" s="564">
        <v>0</v>
      </c>
    </row>
    <row r="37" spans="1:14" s="256" customFormat="1" ht="15" customHeight="1">
      <c r="A37" s="507">
        <v>27</v>
      </c>
      <c r="B37" s="138" t="s">
        <v>818</v>
      </c>
      <c r="C37" s="564">
        <v>0</v>
      </c>
      <c r="D37" s="564">
        <v>0</v>
      </c>
      <c r="E37" s="564">
        <v>0</v>
      </c>
      <c r="F37" s="564">
        <v>0</v>
      </c>
      <c r="G37" s="564">
        <v>0</v>
      </c>
      <c r="H37" s="564">
        <v>0</v>
      </c>
      <c r="I37" s="564">
        <v>0</v>
      </c>
      <c r="J37" s="564">
        <v>0</v>
      </c>
      <c r="K37" s="564">
        <v>0</v>
      </c>
      <c r="L37" s="564">
        <v>0</v>
      </c>
      <c r="M37" s="564">
        <v>0</v>
      </c>
      <c r="N37" s="564">
        <v>0</v>
      </c>
    </row>
    <row r="38" spans="1:14" s="256" customFormat="1" ht="15" customHeight="1">
      <c r="A38" s="507">
        <v>28</v>
      </c>
      <c r="B38" s="138" t="s">
        <v>819</v>
      </c>
      <c r="C38" s="564">
        <v>0</v>
      </c>
      <c r="D38" s="564">
        <v>0</v>
      </c>
      <c r="E38" s="564">
        <v>0</v>
      </c>
      <c r="F38" s="564">
        <v>0</v>
      </c>
      <c r="G38" s="564">
        <v>0</v>
      </c>
      <c r="H38" s="564">
        <v>0</v>
      </c>
      <c r="I38" s="564">
        <v>0</v>
      </c>
      <c r="J38" s="564">
        <v>0</v>
      </c>
      <c r="K38" s="564">
        <v>0</v>
      </c>
      <c r="L38" s="564">
        <v>0</v>
      </c>
      <c r="M38" s="564">
        <v>0</v>
      </c>
      <c r="N38" s="564">
        <v>0</v>
      </c>
    </row>
    <row r="39" spans="1:14" ht="15" customHeight="1">
      <c r="A39" s="507">
        <v>29</v>
      </c>
      <c r="B39" s="138" t="s">
        <v>820</v>
      </c>
      <c r="C39" s="564">
        <v>0</v>
      </c>
      <c r="D39" s="564">
        <v>0</v>
      </c>
      <c r="E39" s="564">
        <v>0</v>
      </c>
      <c r="F39" s="564">
        <v>0</v>
      </c>
      <c r="G39" s="564">
        <v>0</v>
      </c>
      <c r="H39" s="564">
        <v>0</v>
      </c>
      <c r="I39" s="564">
        <v>0</v>
      </c>
      <c r="J39" s="564">
        <v>0</v>
      </c>
      <c r="K39" s="564">
        <v>0</v>
      </c>
      <c r="L39" s="564">
        <v>0</v>
      </c>
      <c r="M39" s="564">
        <v>0</v>
      </c>
      <c r="N39" s="564">
        <v>0</v>
      </c>
    </row>
    <row r="40" spans="1:14" ht="15" customHeight="1">
      <c r="A40" s="507">
        <v>30</v>
      </c>
      <c r="B40" s="138" t="s">
        <v>821</v>
      </c>
      <c r="C40" s="564">
        <v>0</v>
      </c>
      <c r="D40" s="564">
        <v>0</v>
      </c>
      <c r="E40" s="564">
        <v>0</v>
      </c>
      <c r="F40" s="564">
        <v>0</v>
      </c>
      <c r="G40" s="564">
        <v>0</v>
      </c>
      <c r="H40" s="564">
        <v>0</v>
      </c>
      <c r="I40" s="564">
        <v>0</v>
      </c>
      <c r="J40" s="564">
        <v>0</v>
      </c>
      <c r="K40" s="564">
        <v>0</v>
      </c>
      <c r="L40" s="564">
        <v>0</v>
      </c>
      <c r="M40" s="564">
        <v>0</v>
      </c>
      <c r="N40" s="564">
        <v>0</v>
      </c>
    </row>
    <row r="41" spans="1:14" ht="15" customHeight="1">
      <c r="A41" s="507">
        <v>31</v>
      </c>
      <c r="B41" s="330" t="s">
        <v>822</v>
      </c>
      <c r="C41" s="564">
        <v>0</v>
      </c>
      <c r="D41" s="564">
        <v>0</v>
      </c>
      <c r="E41" s="564">
        <v>0</v>
      </c>
      <c r="F41" s="564">
        <v>0</v>
      </c>
      <c r="G41" s="564">
        <v>0</v>
      </c>
      <c r="H41" s="564">
        <v>0</v>
      </c>
      <c r="I41" s="564">
        <v>0</v>
      </c>
      <c r="J41" s="564">
        <v>0</v>
      </c>
      <c r="K41" s="564">
        <v>0</v>
      </c>
      <c r="L41" s="564">
        <v>0</v>
      </c>
      <c r="M41" s="564">
        <v>0</v>
      </c>
      <c r="N41" s="564">
        <v>0</v>
      </c>
    </row>
    <row r="42" spans="1:14" ht="15" customHeight="1">
      <c r="A42" s="507">
        <v>32</v>
      </c>
      <c r="B42" s="330" t="s">
        <v>823</v>
      </c>
      <c r="C42" s="564">
        <v>0</v>
      </c>
      <c r="D42" s="564">
        <v>0</v>
      </c>
      <c r="E42" s="564">
        <v>0</v>
      </c>
      <c r="F42" s="564">
        <v>0</v>
      </c>
      <c r="G42" s="564">
        <v>0</v>
      </c>
      <c r="H42" s="564">
        <v>0</v>
      </c>
      <c r="I42" s="564">
        <v>0</v>
      </c>
      <c r="J42" s="564">
        <v>0</v>
      </c>
      <c r="K42" s="564">
        <v>0</v>
      </c>
      <c r="L42" s="564">
        <v>0</v>
      </c>
      <c r="M42" s="564">
        <v>0</v>
      </c>
      <c r="N42" s="564">
        <v>0</v>
      </c>
    </row>
    <row r="43" spans="1:14" ht="15" customHeight="1">
      <c r="A43" s="507">
        <v>33</v>
      </c>
      <c r="B43" s="330" t="s">
        <v>824</v>
      </c>
      <c r="C43" s="564">
        <v>0</v>
      </c>
      <c r="D43" s="564">
        <v>0</v>
      </c>
      <c r="E43" s="564">
        <v>0</v>
      </c>
      <c r="F43" s="564">
        <v>0</v>
      </c>
      <c r="G43" s="564">
        <v>0</v>
      </c>
      <c r="H43" s="564">
        <v>0</v>
      </c>
      <c r="I43" s="564">
        <v>0</v>
      </c>
      <c r="J43" s="564">
        <v>0</v>
      </c>
      <c r="K43" s="564">
        <v>0</v>
      </c>
      <c r="L43" s="564">
        <v>0</v>
      </c>
      <c r="M43" s="564">
        <v>0</v>
      </c>
      <c r="N43" s="564">
        <v>0</v>
      </c>
    </row>
    <row r="44" spans="1:14" ht="15" customHeight="1">
      <c r="A44" s="507">
        <v>34</v>
      </c>
      <c r="B44" s="330" t="s">
        <v>825</v>
      </c>
      <c r="C44" s="564">
        <v>0</v>
      </c>
      <c r="D44" s="564">
        <v>0</v>
      </c>
      <c r="E44" s="564">
        <v>0</v>
      </c>
      <c r="F44" s="564">
        <v>0</v>
      </c>
      <c r="G44" s="564">
        <v>0</v>
      </c>
      <c r="H44" s="564">
        <v>0</v>
      </c>
      <c r="I44" s="564">
        <v>0</v>
      </c>
      <c r="J44" s="564">
        <v>0</v>
      </c>
      <c r="K44" s="564">
        <v>0</v>
      </c>
      <c r="L44" s="564">
        <v>0</v>
      </c>
      <c r="M44" s="564">
        <v>0</v>
      </c>
      <c r="N44" s="564">
        <v>0</v>
      </c>
    </row>
    <row r="45" spans="1:14" ht="15" customHeight="1">
      <c r="A45" s="507">
        <v>35</v>
      </c>
      <c r="B45" s="330" t="s">
        <v>826</v>
      </c>
      <c r="C45" s="564">
        <v>0</v>
      </c>
      <c r="D45" s="564">
        <v>0</v>
      </c>
      <c r="E45" s="564">
        <v>0</v>
      </c>
      <c r="F45" s="564">
        <v>0</v>
      </c>
      <c r="G45" s="564">
        <v>0</v>
      </c>
      <c r="H45" s="564">
        <v>0</v>
      </c>
      <c r="I45" s="564">
        <v>0</v>
      </c>
      <c r="J45" s="564">
        <v>0</v>
      </c>
      <c r="K45" s="564">
        <v>0</v>
      </c>
      <c r="L45" s="564">
        <v>0</v>
      </c>
      <c r="M45" s="564">
        <v>0</v>
      </c>
      <c r="N45" s="564">
        <v>0</v>
      </c>
    </row>
    <row r="46" spans="1:14" ht="15" customHeight="1">
      <c r="A46" s="507">
        <v>36</v>
      </c>
      <c r="B46" s="330" t="s">
        <v>827</v>
      </c>
      <c r="C46" s="564">
        <v>0</v>
      </c>
      <c r="D46" s="564">
        <v>0</v>
      </c>
      <c r="E46" s="564">
        <v>0</v>
      </c>
      <c r="F46" s="564">
        <v>0</v>
      </c>
      <c r="G46" s="564">
        <v>0</v>
      </c>
      <c r="H46" s="564">
        <v>0</v>
      </c>
      <c r="I46" s="564">
        <v>0</v>
      </c>
      <c r="J46" s="564">
        <v>0</v>
      </c>
      <c r="K46" s="564">
        <v>0</v>
      </c>
      <c r="L46" s="564">
        <v>0</v>
      </c>
      <c r="M46" s="564">
        <v>0</v>
      </c>
      <c r="N46" s="564">
        <v>0</v>
      </c>
    </row>
    <row r="47" spans="1:14" ht="15" customHeight="1">
      <c r="A47" s="507">
        <v>37</v>
      </c>
      <c r="B47" s="330" t="s">
        <v>828</v>
      </c>
      <c r="C47" s="564">
        <v>0</v>
      </c>
      <c r="D47" s="564">
        <v>0</v>
      </c>
      <c r="E47" s="564">
        <v>0</v>
      </c>
      <c r="F47" s="564">
        <v>0</v>
      </c>
      <c r="G47" s="564">
        <v>0</v>
      </c>
      <c r="H47" s="564">
        <v>0</v>
      </c>
      <c r="I47" s="564">
        <v>0</v>
      </c>
      <c r="J47" s="564">
        <v>0</v>
      </c>
      <c r="K47" s="564">
        <v>0</v>
      </c>
      <c r="L47" s="564">
        <v>0</v>
      </c>
      <c r="M47" s="564">
        <v>0</v>
      </c>
      <c r="N47" s="564">
        <v>0</v>
      </c>
    </row>
    <row r="48" spans="1:14" ht="15" customHeight="1">
      <c r="A48" s="507">
        <v>38</v>
      </c>
      <c r="B48" s="330" t="s">
        <v>829</v>
      </c>
      <c r="C48" s="564">
        <v>0</v>
      </c>
      <c r="D48" s="564">
        <v>0</v>
      </c>
      <c r="E48" s="564">
        <v>0</v>
      </c>
      <c r="F48" s="564">
        <v>0</v>
      </c>
      <c r="G48" s="564">
        <v>0</v>
      </c>
      <c r="H48" s="564">
        <v>0</v>
      </c>
      <c r="I48" s="564">
        <v>0</v>
      </c>
      <c r="J48" s="564">
        <v>0</v>
      </c>
      <c r="K48" s="564">
        <v>0</v>
      </c>
      <c r="L48" s="564">
        <v>0</v>
      </c>
      <c r="M48" s="564">
        <v>0</v>
      </c>
      <c r="N48" s="564">
        <v>0</v>
      </c>
    </row>
    <row r="49" spans="1:14" ht="15" customHeight="1">
      <c r="A49" s="896" t="s">
        <v>14</v>
      </c>
      <c r="B49" s="896"/>
      <c r="C49" s="565">
        <f>SUM(C11:C48)</f>
        <v>0</v>
      </c>
      <c r="D49" s="566">
        <f>SUM(D11:D48)</f>
        <v>0</v>
      </c>
      <c r="E49" s="565">
        <f>SUM(E11:E48)</f>
        <v>0</v>
      </c>
      <c r="F49" s="564">
        <v>0</v>
      </c>
      <c r="G49" s="564">
        <v>0</v>
      </c>
      <c r="H49" s="564">
        <v>0</v>
      </c>
      <c r="I49" s="564">
        <v>0</v>
      </c>
      <c r="J49" s="564">
        <v>0</v>
      </c>
      <c r="K49" s="564">
        <v>0</v>
      </c>
      <c r="L49" s="564">
        <v>0</v>
      </c>
      <c r="M49" s="564">
        <v>0</v>
      </c>
      <c r="N49" s="564">
        <v>0</v>
      </c>
    </row>
    <row r="50" spans="1:14" ht="15" customHeight="1">
      <c r="A50" s="406"/>
      <c r="B50" s="406"/>
      <c r="C50" s="253"/>
      <c r="D50" s="528"/>
      <c r="E50" s="253"/>
      <c r="F50" s="253"/>
      <c r="G50" s="253"/>
      <c r="H50" s="253"/>
      <c r="I50" s="253"/>
      <c r="J50" s="253"/>
      <c r="K50" s="253"/>
      <c r="L50" s="253"/>
      <c r="M50" s="253"/>
      <c r="N50" s="253"/>
    </row>
    <row r="51" spans="1:14" ht="15" customHeight="1">
      <c r="A51" s="406"/>
      <c r="B51" s="406"/>
      <c r="C51" s="253"/>
      <c r="D51" s="528"/>
      <c r="E51" s="253"/>
      <c r="F51" s="253"/>
      <c r="G51" s="253"/>
      <c r="H51" s="253"/>
      <c r="I51" s="253"/>
      <c r="J51" s="253"/>
      <c r="K51" s="253"/>
      <c r="L51" s="253"/>
      <c r="M51" s="253"/>
      <c r="N51" s="253"/>
    </row>
    <row r="52" spans="1:14">
      <c r="A52" s="253"/>
      <c r="B52" s="253"/>
      <c r="C52" s="253"/>
      <c r="D52" s="253"/>
    </row>
    <row r="53" spans="1:14">
      <c r="A53" s="254" t="s">
        <v>7</v>
      </c>
      <c r="B53" s="255"/>
      <c r="C53" s="255"/>
      <c r="D53" s="253"/>
    </row>
    <row r="54" spans="1:14" ht="12.75" customHeight="1">
      <c r="A54" s="256" t="s">
        <v>8</v>
      </c>
      <c r="B54" s="256"/>
      <c r="C54" s="256"/>
      <c r="J54" s="641" t="s">
        <v>1027</v>
      </c>
      <c r="K54" s="641"/>
      <c r="L54" s="641"/>
      <c r="M54" s="641"/>
    </row>
    <row r="55" spans="1:14" ht="12.75" customHeight="1">
      <c r="A55" s="256" t="s">
        <v>9</v>
      </c>
      <c r="B55" s="256"/>
      <c r="C55" s="256"/>
      <c r="J55" s="641"/>
      <c r="K55" s="641"/>
      <c r="L55" s="641"/>
      <c r="M55" s="641"/>
    </row>
    <row r="56" spans="1:14" ht="12.75" customHeight="1">
      <c r="J56" s="641"/>
      <c r="K56" s="641"/>
      <c r="L56" s="641"/>
      <c r="M56" s="641"/>
    </row>
    <row r="57" spans="1:14" ht="12.75" customHeight="1">
      <c r="J57" s="641"/>
      <c r="K57" s="641"/>
      <c r="L57" s="641"/>
      <c r="M57" s="641"/>
    </row>
  </sheetData>
  <mergeCells count="16">
    <mergeCell ref="J54:M57"/>
    <mergeCell ref="A49:B49"/>
    <mergeCell ref="C8:C9"/>
    <mergeCell ref="A7:B7"/>
    <mergeCell ref="H7:N7"/>
    <mergeCell ref="A8:A9"/>
    <mergeCell ref="B8:B9"/>
    <mergeCell ref="D8:D9"/>
    <mergeCell ref="E8:H8"/>
    <mergeCell ref="I8:N8"/>
    <mergeCell ref="A6:N6"/>
    <mergeCell ref="D1:E1"/>
    <mergeCell ref="M1:N1"/>
    <mergeCell ref="A2:N2"/>
    <mergeCell ref="A3:N3"/>
    <mergeCell ref="A4:N5"/>
  </mergeCells>
  <printOptions horizontalCentered="1"/>
  <pageMargins left="0.70866141732283472" right="0.70866141732283472" top="0.23622047244094491" bottom="0"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X29"/>
  <sheetViews>
    <sheetView topLeftCell="G10" zoomScaleSheetLayoutView="80" workbookViewId="0">
      <selection activeCell="I55" sqref="I55:K58"/>
    </sheetView>
  </sheetViews>
  <sheetFormatPr defaultColWidth="9.140625" defaultRowHeight="12.75"/>
  <cols>
    <col min="1" max="1" width="7.28515625" style="174" customWidth="1"/>
    <col min="2" max="2" width="26" style="174" customWidth="1"/>
    <col min="3" max="3" width="9.7109375" style="174" customWidth="1"/>
    <col min="4" max="4" width="10.28515625" style="174" customWidth="1"/>
    <col min="5" max="5" width="10.7109375" style="174" customWidth="1"/>
    <col min="6" max="6" width="16" style="174" customWidth="1"/>
    <col min="7" max="10" width="10.7109375" style="174" customWidth="1"/>
    <col min="11" max="11" width="11.42578125" style="174" customWidth="1"/>
    <col min="12" max="13" width="9.28515625" style="174" bestFit="1" customWidth="1"/>
    <col min="14" max="18" width="9.140625" style="174"/>
    <col min="19" max="19" width="10.85546875" style="174" customWidth="1"/>
    <col min="20" max="21" width="8.85546875" style="174" customWidth="1"/>
    <col min="22" max="16384" width="9.140625" style="174"/>
  </cols>
  <sheetData>
    <row r="1" spans="1:24" ht="15">
      <c r="V1" s="175" t="s">
        <v>556</v>
      </c>
    </row>
    <row r="2" spans="1:24" ht="15.75">
      <c r="G2" s="113" t="s">
        <v>0</v>
      </c>
      <c r="H2" s="113"/>
      <c r="I2" s="113"/>
      <c r="O2" s="78"/>
      <c r="P2" s="78"/>
      <c r="Q2" s="78"/>
      <c r="R2" s="78"/>
    </row>
    <row r="3" spans="1:24" ht="20.25">
      <c r="C3" s="707" t="s">
        <v>652</v>
      </c>
      <c r="D3" s="707"/>
      <c r="E3" s="707"/>
      <c r="F3" s="707"/>
      <c r="G3" s="707"/>
      <c r="H3" s="707"/>
      <c r="I3" s="707"/>
      <c r="J3" s="707"/>
      <c r="K3" s="707"/>
      <c r="L3" s="707"/>
      <c r="M3" s="707"/>
      <c r="N3" s="707"/>
      <c r="O3" s="117"/>
      <c r="P3" s="117"/>
      <c r="Q3" s="117"/>
      <c r="R3" s="117"/>
      <c r="S3" s="117"/>
      <c r="T3" s="117"/>
      <c r="U3" s="117"/>
      <c r="V3" s="117"/>
      <c r="W3" s="117"/>
      <c r="X3" s="117"/>
    </row>
    <row r="4" spans="1:24" ht="18">
      <c r="C4" s="176"/>
      <c r="D4" s="176"/>
      <c r="E4" s="176"/>
      <c r="F4" s="176"/>
      <c r="G4" s="176"/>
      <c r="H4" s="176"/>
      <c r="I4" s="176"/>
      <c r="J4" s="176"/>
      <c r="K4" s="176"/>
      <c r="L4" s="176"/>
      <c r="M4" s="176"/>
      <c r="N4" s="176"/>
      <c r="O4" s="176"/>
      <c r="P4" s="176"/>
      <c r="Q4" s="176"/>
      <c r="R4" s="176"/>
      <c r="S4" s="176"/>
      <c r="T4" s="176"/>
      <c r="U4" s="176"/>
      <c r="V4" s="176"/>
    </row>
    <row r="5" spans="1:24" ht="15.75">
      <c r="B5" s="708" t="s">
        <v>655</v>
      </c>
      <c r="C5" s="708"/>
      <c r="D5" s="708"/>
      <c r="E5" s="708"/>
      <c r="F5" s="708"/>
      <c r="G5" s="708"/>
      <c r="H5" s="708"/>
      <c r="I5" s="708"/>
      <c r="J5" s="708"/>
      <c r="K5" s="708"/>
      <c r="L5" s="708"/>
      <c r="M5" s="708"/>
      <c r="N5" s="708"/>
      <c r="O5" s="708"/>
      <c r="P5" s="708"/>
      <c r="Q5" s="708"/>
      <c r="R5" s="708"/>
      <c r="S5" s="708"/>
      <c r="T5" s="79"/>
      <c r="U5" s="709" t="s">
        <v>256</v>
      </c>
      <c r="V5" s="710"/>
    </row>
    <row r="6" spans="1:24" ht="15">
      <c r="K6" s="78"/>
      <c r="L6" s="78"/>
      <c r="M6" s="78"/>
      <c r="N6" s="78"/>
      <c r="O6" s="78"/>
      <c r="P6" s="78"/>
      <c r="Q6" s="78"/>
      <c r="R6" s="78"/>
    </row>
    <row r="7" spans="1:24">
      <c r="A7" s="711" t="s">
        <v>831</v>
      </c>
      <c r="B7" s="711"/>
      <c r="O7" s="712" t="s">
        <v>1011</v>
      </c>
      <c r="P7" s="712"/>
      <c r="Q7" s="712"/>
      <c r="R7" s="712"/>
      <c r="S7" s="712"/>
      <c r="T7" s="712"/>
      <c r="U7" s="712"/>
      <c r="V7" s="712"/>
    </row>
    <row r="8" spans="1:24" ht="35.25" customHeight="1">
      <c r="A8" s="697" t="s">
        <v>2</v>
      </c>
      <c r="B8" s="697" t="s">
        <v>143</v>
      </c>
      <c r="C8" s="696" t="s">
        <v>144</v>
      </c>
      <c r="D8" s="696"/>
      <c r="E8" s="696"/>
      <c r="F8" s="696" t="s">
        <v>145</v>
      </c>
      <c r="G8" s="697" t="s">
        <v>174</v>
      </c>
      <c r="H8" s="697"/>
      <c r="I8" s="697"/>
      <c r="J8" s="697"/>
      <c r="K8" s="697"/>
      <c r="L8" s="697"/>
      <c r="M8" s="697"/>
      <c r="N8" s="697"/>
      <c r="O8" s="697" t="s">
        <v>175</v>
      </c>
      <c r="P8" s="697"/>
      <c r="Q8" s="697"/>
      <c r="R8" s="697"/>
      <c r="S8" s="697"/>
      <c r="T8" s="697"/>
      <c r="U8" s="697"/>
      <c r="V8" s="697"/>
    </row>
    <row r="9" spans="1:24" ht="15">
      <c r="A9" s="697"/>
      <c r="B9" s="697"/>
      <c r="C9" s="696" t="s">
        <v>257</v>
      </c>
      <c r="D9" s="696" t="s">
        <v>37</v>
      </c>
      <c r="E9" s="696" t="s">
        <v>38</v>
      </c>
      <c r="F9" s="696"/>
      <c r="G9" s="697" t="s">
        <v>176</v>
      </c>
      <c r="H9" s="697"/>
      <c r="I9" s="697"/>
      <c r="J9" s="697"/>
      <c r="K9" s="697" t="s">
        <v>160</v>
      </c>
      <c r="L9" s="697"/>
      <c r="M9" s="697"/>
      <c r="N9" s="697"/>
      <c r="O9" s="697" t="s">
        <v>146</v>
      </c>
      <c r="P9" s="697"/>
      <c r="Q9" s="697"/>
      <c r="R9" s="697"/>
      <c r="S9" s="697" t="s">
        <v>159</v>
      </c>
      <c r="T9" s="697"/>
      <c r="U9" s="697"/>
      <c r="V9" s="697"/>
    </row>
    <row r="10" spans="1:24">
      <c r="A10" s="697"/>
      <c r="B10" s="697"/>
      <c r="C10" s="696"/>
      <c r="D10" s="696"/>
      <c r="E10" s="696"/>
      <c r="F10" s="696"/>
      <c r="G10" s="716" t="s">
        <v>147</v>
      </c>
      <c r="H10" s="717"/>
      <c r="I10" s="718"/>
      <c r="J10" s="698" t="s">
        <v>148</v>
      </c>
      <c r="K10" s="701" t="s">
        <v>147</v>
      </c>
      <c r="L10" s="702"/>
      <c r="M10" s="703"/>
      <c r="N10" s="698" t="s">
        <v>148</v>
      </c>
      <c r="O10" s="701" t="s">
        <v>147</v>
      </c>
      <c r="P10" s="702"/>
      <c r="Q10" s="703"/>
      <c r="R10" s="698" t="s">
        <v>148</v>
      </c>
      <c r="S10" s="701" t="s">
        <v>147</v>
      </c>
      <c r="T10" s="702"/>
      <c r="U10" s="703"/>
      <c r="V10" s="698" t="s">
        <v>148</v>
      </c>
    </row>
    <row r="11" spans="1:24" ht="15" customHeight="1">
      <c r="A11" s="697"/>
      <c r="B11" s="697"/>
      <c r="C11" s="696"/>
      <c r="D11" s="696"/>
      <c r="E11" s="696"/>
      <c r="F11" s="696"/>
      <c r="G11" s="719"/>
      <c r="H11" s="720"/>
      <c r="I11" s="721"/>
      <c r="J11" s="699"/>
      <c r="K11" s="704"/>
      <c r="L11" s="705"/>
      <c r="M11" s="706"/>
      <c r="N11" s="699"/>
      <c r="O11" s="704"/>
      <c r="P11" s="705"/>
      <c r="Q11" s="706"/>
      <c r="R11" s="699"/>
      <c r="S11" s="704"/>
      <c r="T11" s="705"/>
      <c r="U11" s="706"/>
      <c r="V11" s="699"/>
    </row>
    <row r="12" spans="1:24" ht="15">
      <c r="A12" s="697"/>
      <c r="B12" s="697"/>
      <c r="C12" s="696"/>
      <c r="D12" s="696"/>
      <c r="E12" s="696"/>
      <c r="F12" s="696"/>
      <c r="G12" s="178" t="s">
        <v>257</v>
      </c>
      <c r="H12" s="178" t="s">
        <v>37</v>
      </c>
      <c r="I12" s="179" t="s">
        <v>38</v>
      </c>
      <c r="J12" s="700"/>
      <c r="K12" s="177" t="s">
        <v>257</v>
      </c>
      <c r="L12" s="177" t="s">
        <v>37</v>
      </c>
      <c r="M12" s="177" t="s">
        <v>38</v>
      </c>
      <c r="N12" s="700"/>
      <c r="O12" s="177" t="s">
        <v>257</v>
      </c>
      <c r="P12" s="177" t="s">
        <v>37</v>
      </c>
      <c r="Q12" s="177" t="s">
        <v>38</v>
      </c>
      <c r="R12" s="700"/>
      <c r="S12" s="177" t="s">
        <v>257</v>
      </c>
      <c r="T12" s="177" t="s">
        <v>37</v>
      </c>
      <c r="U12" s="177" t="s">
        <v>38</v>
      </c>
      <c r="V12" s="700"/>
    </row>
    <row r="13" spans="1:24" ht="15">
      <c r="A13" s="177">
        <v>1</v>
      </c>
      <c r="B13" s="177">
        <v>2</v>
      </c>
      <c r="C13" s="177">
        <v>3</v>
      </c>
      <c r="D13" s="177">
        <v>4</v>
      </c>
      <c r="E13" s="177">
        <v>5</v>
      </c>
      <c r="F13" s="177">
        <v>6</v>
      </c>
      <c r="G13" s="177">
        <v>7</v>
      </c>
      <c r="H13" s="177">
        <v>8</v>
      </c>
      <c r="I13" s="177">
        <v>9</v>
      </c>
      <c r="J13" s="177">
        <v>10</v>
      </c>
      <c r="K13" s="177">
        <v>11</v>
      </c>
      <c r="L13" s="177">
        <v>12</v>
      </c>
      <c r="M13" s="177">
        <v>13</v>
      </c>
      <c r="N13" s="177">
        <v>14</v>
      </c>
      <c r="O13" s="177">
        <v>15</v>
      </c>
      <c r="P13" s="177">
        <v>16</v>
      </c>
      <c r="Q13" s="177">
        <v>17</v>
      </c>
      <c r="R13" s="177">
        <v>18</v>
      </c>
      <c r="S13" s="177">
        <v>19</v>
      </c>
      <c r="T13" s="177">
        <v>20</v>
      </c>
      <c r="U13" s="177">
        <v>21</v>
      </c>
      <c r="V13" s="177">
        <v>22</v>
      </c>
    </row>
    <row r="14" spans="1:24" ht="15">
      <c r="A14" s="713" t="s">
        <v>209</v>
      </c>
      <c r="B14" s="714"/>
      <c r="C14" s="177"/>
      <c r="D14" s="177"/>
      <c r="E14" s="177"/>
      <c r="F14" s="451"/>
      <c r="G14" s="177"/>
      <c r="H14" s="177"/>
      <c r="I14" s="177"/>
      <c r="J14" s="451"/>
      <c r="K14" s="177"/>
      <c r="L14" s="177"/>
      <c r="M14" s="177"/>
      <c r="N14" s="177"/>
      <c r="O14" s="177"/>
      <c r="P14" s="177"/>
      <c r="Q14" s="177"/>
      <c r="R14" s="177"/>
      <c r="S14" s="177"/>
      <c r="T14" s="177"/>
      <c r="U14" s="177"/>
      <c r="V14" s="177"/>
    </row>
    <row r="15" spans="1:24" ht="15">
      <c r="A15" s="177">
        <v>1</v>
      </c>
      <c r="B15" s="180" t="s">
        <v>208</v>
      </c>
      <c r="C15" s="464">
        <v>23415.678</v>
      </c>
      <c r="D15" s="464">
        <v>5703.8189999999995</v>
      </c>
      <c r="E15" s="464">
        <v>900.60299999999995</v>
      </c>
      <c r="F15" s="508" t="s">
        <v>941</v>
      </c>
      <c r="G15" s="464">
        <v>23415.678</v>
      </c>
      <c r="H15" s="464">
        <v>5703.8189999999995</v>
      </c>
      <c r="I15" s="464">
        <v>900.60299999999995</v>
      </c>
      <c r="J15" s="508" t="s">
        <v>940</v>
      </c>
      <c r="K15" s="464">
        <v>23415.678</v>
      </c>
      <c r="L15" s="464">
        <v>5703.8189999999995</v>
      </c>
      <c r="M15" s="464">
        <v>900.60299999999995</v>
      </c>
      <c r="N15" s="181"/>
      <c r="O15" s="181"/>
      <c r="P15" s="181"/>
      <c r="Q15" s="181"/>
      <c r="R15" s="181"/>
      <c r="S15" s="464">
        <v>23415.678</v>
      </c>
      <c r="T15" s="464">
        <v>5703.8189999999995</v>
      </c>
      <c r="U15" s="464">
        <v>900.60299999999995</v>
      </c>
      <c r="V15" s="508" t="s">
        <v>939</v>
      </c>
    </row>
    <row r="16" spans="1:24" ht="15">
      <c r="A16" s="177">
        <v>2</v>
      </c>
      <c r="B16" s="180" t="s">
        <v>149</v>
      </c>
      <c r="C16" s="464">
        <v>15618.751200000001</v>
      </c>
      <c r="D16" s="464">
        <v>3804.5676000000003</v>
      </c>
      <c r="E16" s="464">
        <v>600.72119999999995</v>
      </c>
      <c r="F16" s="508" t="s">
        <v>942</v>
      </c>
      <c r="G16" s="464">
        <v>15618.751200000001</v>
      </c>
      <c r="H16" s="464">
        <v>3804.5676000000003</v>
      </c>
      <c r="I16" s="464">
        <v>600.72119999999995</v>
      </c>
      <c r="J16" s="508" t="s">
        <v>938</v>
      </c>
      <c r="K16" s="464">
        <v>15618.751200000001</v>
      </c>
      <c r="L16" s="464">
        <v>3804.5676000000003</v>
      </c>
      <c r="M16" s="464">
        <v>600.72119999999995</v>
      </c>
      <c r="N16" s="181"/>
      <c r="O16" s="181"/>
      <c r="P16" s="181"/>
      <c r="Q16" s="181"/>
      <c r="R16" s="181"/>
      <c r="S16" s="464">
        <v>15618.751200000001</v>
      </c>
      <c r="T16" s="464">
        <v>3804.5676000000003</v>
      </c>
      <c r="U16" s="464">
        <v>600.72119999999995</v>
      </c>
      <c r="V16" s="508" t="s">
        <v>943</v>
      </c>
    </row>
    <row r="17" spans="1:22" ht="15">
      <c r="A17" s="177">
        <v>3</v>
      </c>
      <c r="B17" s="180" t="s">
        <v>150</v>
      </c>
      <c r="C17" s="464">
        <v>37305.403200000001</v>
      </c>
      <c r="D17" s="464">
        <v>9087.213600000001</v>
      </c>
      <c r="E17" s="464">
        <v>1434.8232</v>
      </c>
      <c r="F17" s="457" t="s">
        <v>879</v>
      </c>
      <c r="G17" s="464">
        <v>37305.403200000001</v>
      </c>
      <c r="H17" s="464">
        <v>9087.213600000001</v>
      </c>
      <c r="I17" s="464">
        <v>1434.8232</v>
      </c>
      <c r="J17" s="457" t="s">
        <v>880</v>
      </c>
      <c r="K17" s="464">
        <v>37305.403200000001</v>
      </c>
      <c r="L17" s="464">
        <v>9087.213600000001</v>
      </c>
      <c r="M17" s="464">
        <v>1434.8232</v>
      </c>
      <c r="N17" s="181"/>
      <c r="O17" s="181"/>
      <c r="P17" s="181"/>
      <c r="Q17" s="181"/>
      <c r="R17" s="181"/>
      <c r="S17" s="464">
        <v>37305.403200000001</v>
      </c>
      <c r="T17" s="464">
        <v>9087.213600000001</v>
      </c>
      <c r="U17" s="464">
        <v>1434.8232</v>
      </c>
      <c r="V17" s="572" t="s">
        <v>1010</v>
      </c>
    </row>
    <row r="18" spans="1:22" ht="15">
      <c r="A18" s="713" t="s">
        <v>210</v>
      </c>
      <c r="B18" s="714"/>
      <c r="C18" s="181"/>
      <c r="D18" s="181"/>
      <c r="E18" s="181"/>
      <c r="F18" s="181"/>
      <c r="G18" s="181"/>
      <c r="H18" s="181"/>
      <c r="I18" s="181"/>
      <c r="J18" s="181"/>
      <c r="K18" s="181"/>
      <c r="L18" s="181"/>
      <c r="M18" s="181"/>
      <c r="N18" s="181"/>
      <c r="O18" s="181"/>
      <c r="P18" s="181"/>
      <c r="Q18" s="181"/>
      <c r="R18" s="181"/>
      <c r="S18" s="181"/>
      <c r="T18" s="181"/>
      <c r="U18" s="181"/>
      <c r="V18" s="181"/>
    </row>
    <row r="19" spans="1:22" ht="15">
      <c r="A19" s="177">
        <v>4</v>
      </c>
      <c r="B19" s="180" t="s">
        <v>198</v>
      </c>
      <c r="C19" s="463">
        <v>0</v>
      </c>
      <c r="D19" s="463">
        <v>0</v>
      </c>
      <c r="E19" s="463">
        <v>0</v>
      </c>
      <c r="F19" s="181"/>
      <c r="G19" s="181"/>
      <c r="H19" s="181"/>
      <c r="I19" s="181"/>
      <c r="J19" s="181"/>
      <c r="K19" s="181"/>
      <c r="L19" s="181"/>
      <c r="M19" s="181"/>
      <c r="N19" s="181"/>
      <c r="O19" s="181"/>
      <c r="P19" s="181"/>
      <c r="Q19" s="181"/>
      <c r="R19" s="181"/>
      <c r="S19" s="181"/>
      <c r="T19" s="181"/>
      <c r="U19" s="181"/>
      <c r="V19" s="181"/>
    </row>
    <row r="20" spans="1:22" ht="15">
      <c r="A20" s="177">
        <v>5</v>
      </c>
      <c r="B20" s="180" t="s">
        <v>128</v>
      </c>
      <c r="C20" s="463">
        <v>0</v>
      </c>
      <c r="D20" s="463">
        <v>0</v>
      </c>
      <c r="E20" s="463">
        <v>0</v>
      </c>
      <c r="F20" s="181"/>
      <c r="G20" s="181"/>
      <c r="H20" s="181"/>
      <c r="I20" s="181"/>
      <c r="J20" s="181"/>
      <c r="K20" s="181"/>
      <c r="L20" s="181"/>
      <c r="M20" s="181"/>
      <c r="N20" s="181"/>
      <c r="O20" s="181"/>
      <c r="P20" s="181"/>
      <c r="Q20" s="181"/>
      <c r="R20" s="181"/>
      <c r="S20" s="181"/>
      <c r="T20" s="181"/>
      <c r="U20" s="181"/>
      <c r="V20" s="181"/>
    </row>
    <row r="23" spans="1:22" ht="14.25">
      <c r="A23" s="715" t="s">
        <v>161</v>
      </c>
      <c r="B23" s="715"/>
      <c r="C23" s="715"/>
      <c r="D23" s="715"/>
      <c r="E23" s="715"/>
      <c r="F23" s="715"/>
      <c r="G23" s="715"/>
      <c r="H23" s="715"/>
      <c r="I23" s="715"/>
      <c r="J23" s="715"/>
      <c r="K23" s="715"/>
      <c r="L23" s="715"/>
      <c r="M23" s="715"/>
      <c r="N23" s="715"/>
      <c r="O23" s="715"/>
      <c r="P23" s="715"/>
      <c r="Q23" s="715"/>
      <c r="R23" s="715"/>
      <c r="S23" s="715"/>
      <c r="T23" s="715"/>
      <c r="U23" s="715"/>
      <c r="V23" s="715"/>
    </row>
    <row r="24" spans="1:22" ht="14.25">
      <c r="A24" s="182"/>
      <c r="B24" s="182"/>
      <c r="C24" s="182"/>
      <c r="D24" s="182"/>
      <c r="E24" s="182"/>
      <c r="F24" s="182"/>
      <c r="G24" s="182"/>
      <c r="H24" s="182"/>
      <c r="I24" s="182"/>
      <c r="J24" s="182"/>
      <c r="K24" s="182"/>
      <c r="L24" s="182"/>
      <c r="M24" s="182"/>
      <c r="N24" s="182"/>
      <c r="O24" s="182"/>
      <c r="P24" s="182"/>
      <c r="Q24" s="182"/>
      <c r="R24" s="182"/>
      <c r="S24" s="182"/>
      <c r="T24" s="182"/>
      <c r="U24" s="182"/>
      <c r="V24" s="182"/>
    </row>
    <row r="26" spans="1:22" ht="12.75" customHeight="1">
      <c r="R26" s="641" t="s">
        <v>1027</v>
      </c>
      <c r="S26" s="641"/>
      <c r="T26" s="641"/>
    </row>
    <row r="27" spans="1:22" ht="12.75" customHeight="1">
      <c r="R27" s="641"/>
      <c r="S27" s="641"/>
      <c r="T27" s="641"/>
    </row>
    <row r="28" spans="1:22" ht="12.75" customHeight="1">
      <c r="R28" s="641"/>
      <c r="S28" s="641"/>
      <c r="T28" s="641"/>
    </row>
    <row r="29" spans="1:22" ht="12.75" customHeight="1">
      <c r="R29" s="641"/>
      <c r="S29" s="641"/>
      <c r="T29" s="641"/>
    </row>
  </sheetData>
  <mergeCells count="30">
    <mergeCell ref="R26:T29"/>
    <mergeCell ref="A14:B14"/>
    <mergeCell ref="A18:B18"/>
    <mergeCell ref="A23:V23"/>
    <mergeCell ref="A8:A12"/>
    <mergeCell ref="B8:B12"/>
    <mergeCell ref="C8:E8"/>
    <mergeCell ref="F8:F12"/>
    <mergeCell ref="G8:N8"/>
    <mergeCell ref="G10:I11"/>
    <mergeCell ref="J10:J12"/>
    <mergeCell ref="K10:M11"/>
    <mergeCell ref="N10:N12"/>
    <mergeCell ref="O8:V8"/>
    <mergeCell ref="C9:C12"/>
    <mergeCell ref="D9:D12"/>
    <mergeCell ref="C3:N3"/>
    <mergeCell ref="B5:S5"/>
    <mergeCell ref="U5:V5"/>
    <mergeCell ref="A7:B7"/>
    <mergeCell ref="O7:V7"/>
    <mergeCell ref="E9:E12"/>
    <mergeCell ref="G9:J9"/>
    <mergeCell ref="V10:V12"/>
    <mergeCell ref="S10:U11"/>
    <mergeCell ref="K9:N9"/>
    <mergeCell ref="O9:R9"/>
    <mergeCell ref="S9:V9"/>
    <mergeCell ref="R10:R12"/>
    <mergeCell ref="O10:Q11"/>
  </mergeCells>
  <printOptions horizontalCentered="1"/>
  <pageMargins left="0.70866141732283472" right="0.70866141732283472" top="0.23622047244094491" bottom="0" header="0.31496062992125984" footer="0.31496062992125984"/>
  <pageSetup paperSize="9" scale="55" orientation="landscape" r:id="rId1"/>
  <colBreaks count="1" manualBreakCount="1">
    <brk id="22" max="1048575" man="1"/>
  </colBreaks>
</worksheet>
</file>

<file path=xl/worksheets/sheet60.xml><?xml version="1.0" encoding="utf-8"?>
<worksheet xmlns="http://schemas.openxmlformats.org/spreadsheetml/2006/main" xmlns:r="http://schemas.openxmlformats.org/officeDocument/2006/relationships">
  <sheetPr>
    <pageSetUpPr fitToPage="1"/>
  </sheetPr>
  <dimension ref="A1:N56"/>
  <sheetViews>
    <sheetView view="pageBreakPreview" topLeftCell="A31" zoomScaleSheetLayoutView="100" workbookViewId="0">
      <selection activeCell="I55" sqref="I53:M58"/>
    </sheetView>
  </sheetViews>
  <sheetFormatPr defaultColWidth="9.140625" defaultRowHeight="12.75"/>
  <cols>
    <col min="1" max="1" width="5.5703125" style="251" customWidth="1"/>
    <col min="2" max="2" width="17.5703125" style="251" customWidth="1"/>
    <col min="3" max="3" width="10.28515625" style="251" customWidth="1"/>
    <col min="4" max="4" width="12.85546875" style="251" customWidth="1"/>
    <col min="5" max="5" width="8.7109375" style="251" customWidth="1"/>
    <col min="6" max="7" width="8" style="251" customWidth="1"/>
    <col min="8" max="10" width="8.140625" style="251" customWidth="1"/>
    <col min="11" max="11" width="8.42578125" style="251" customWidth="1"/>
    <col min="12" max="12" width="8.140625" style="251" customWidth="1"/>
    <col min="13" max="13" width="11.28515625" style="251" customWidth="1"/>
    <col min="14" max="14" width="11.85546875" style="251" customWidth="1"/>
    <col min="15" max="16384" width="9.140625" style="251"/>
  </cols>
  <sheetData>
    <row r="1" spans="1:14" ht="12.75" customHeight="1">
      <c r="D1" s="925"/>
      <c r="E1" s="925"/>
      <c r="M1" s="927" t="s">
        <v>730</v>
      </c>
      <c r="N1" s="927"/>
    </row>
    <row r="2" spans="1:14" ht="15.75">
      <c r="A2" s="923" t="s">
        <v>0</v>
      </c>
      <c r="B2" s="923"/>
      <c r="C2" s="923"/>
      <c r="D2" s="923"/>
      <c r="E2" s="923"/>
      <c r="F2" s="923"/>
      <c r="G2" s="923"/>
      <c r="H2" s="923"/>
      <c r="I2" s="923"/>
      <c r="J2" s="923"/>
      <c r="K2" s="923"/>
      <c r="L2" s="923"/>
      <c r="M2" s="923"/>
      <c r="N2" s="923"/>
    </row>
    <row r="3" spans="1:14" ht="18">
      <c r="A3" s="924" t="s">
        <v>652</v>
      </c>
      <c r="B3" s="924"/>
      <c r="C3" s="924"/>
      <c r="D3" s="924"/>
      <c r="E3" s="924"/>
      <c r="F3" s="924"/>
      <c r="G3" s="924"/>
      <c r="H3" s="924"/>
      <c r="I3" s="924"/>
      <c r="J3" s="924"/>
      <c r="K3" s="924"/>
      <c r="L3" s="924"/>
      <c r="M3" s="924"/>
      <c r="N3" s="924"/>
    </row>
    <row r="4" spans="1:14" ht="9.75" customHeight="1">
      <c r="A4" s="943" t="s">
        <v>727</v>
      </c>
      <c r="B4" s="943"/>
      <c r="C4" s="943"/>
      <c r="D4" s="943"/>
      <c r="E4" s="943"/>
      <c r="F4" s="943"/>
      <c r="G4" s="943"/>
      <c r="H4" s="943"/>
      <c r="I4" s="943"/>
      <c r="J4" s="943"/>
      <c r="K4" s="943"/>
      <c r="L4" s="943"/>
      <c r="M4" s="943"/>
      <c r="N4" s="943"/>
    </row>
    <row r="5" spans="1:14" s="409" customFormat="1" ht="18.75" customHeight="1">
      <c r="A5" s="943"/>
      <c r="B5" s="943"/>
      <c r="C5" s="943"/>
      <c r="D5" s="943"/>
      <c r="E5" s="943"/>
      <c r="F5" s="943"/>
      <c r="G5" s="943"/>
      <c r="H5" s="943"/>
      <c r="I5" s="943"/>
      <c r="J5" s="943"/>
      <c r="K5" s="943"/>
      <c r="L5" s="943"/>
      <c r="M5" s="943"/>
      <c r="N5" s="943"/>
    </row>
    <row r="6" spans="1:14">
      <c r="A6" s="926"/>
      <c r="B6" s="926"/>
      <c r="C6" s="926"/>
      <c r="D6" s="926"/>
      <c r="E6" s="926"/>
      <c r="F6" s="926"/>
      <c r="G6" s="926"/>
      <c r="H6" s="926"/>
      <c r="I6" s="926"/>
      <c r="J6" s="926"/>
      <c r="K6" s="926"/>
      <c r="L6" s="926"/>
      <c r="M6" s="926"/>
      <c r="N6" s="926"/>
    </row>
    <row r="7" spans="1:14">
      <c r="A7" s="933" t="s">
        <v>836</v>
      </c>
      <c r="B7" s="933"/>
      <c r="D7" s="326"/>
      <c r="H7" s="928"/>
      <c r="I7" s="928"/>
      <c r="J7" s="928"/>
      <c r="K7" s="928"/>
      <c r="L7" s="928"/>
      <c r="M7" s="928"/>
      <c r="N7" s="928"/>
    </row>
    <row r="8" spans="1:14" ht="24.75" customHeight="1">
      <c r="A8" s="859" t="s">
        <v>2</v>
      </c>
      <c r="B8" s="859" t="s">
        <v>3</v>
      </c>
      <c r="C8" s="946" t="s">
        <v>501</v>
      </c>
      <c r="D8" s="939" t="s">
        <v>78</v>
      </c>
      <c r="E8" s="936" t="s">
        <v>79</v>
      </c>
      <c r="F8" s="937"/>
      <c r="G8" s="937"/>
      <c r="H8" s="938"/>
      <c r="I8" s="936" t="s">
        <v>720</v>
      </c>
      <c r="J8" s="937"/>
      <c r="K8" s="937"/>
      <c r="L8" s="937"/>
      <c r="M8" s="937"/>
      <c r="N8" s="937"/>
    </row>
    <row r="9" spans="1:14" ht="44.45" customHeight="1">
      <c r="A9" s="859"/>
      <c r="B9" s="859"/>
      <c r="C9" s="947"/>
      <c r="D9" s="940"/>
      <c r="E9" s="320" t="s">
        <v>177</v>
      </c>
      <c r="F9" s="320" t="s">
        <v>110</v>
      </c>
      <c r="G9" s="320" t="s">
        <v>111</v>
      </c>
      <c r="H9" s="320" t="s">
        <v>450</v>
      </c>
      <c r="I9" s="320" t="s">
        <v>14</v>
      </c>
      <c r="J9" s="320" t="s">
        <v>721</v>
      </c>
      <c r="K9" s="320" t="s">
        <v>722</v>
      </c>
      <c r="L9" s="320" t="s">
        <v>723</v>
      </c>
      <c r="M9" s="320" t="s">
        <v>724</v>
      </c>
      <c r="N9" s="320" t="s">
        <v>725</v>
      </c>
    </row>
    <row r="10" spans="1:14" s="256" customFormat="1">
      <c r="A10" s="320">
        <v>1</v>
      </c>
      <c r="B10" s="320">
        <v>2</v>
      </c>
      <c r="C10" s="320">
        <v>3</v>
      </c>
      <c r="D10" s="320">
        <v>8</v>
      </c>
      <c r="E10" s="320">
        <v>9</v>
      </c>
      <c r="F10" s="320">
        <v>10</v>
      </c>
      <c r="G10" s="320">
        <v>11</v>
      </c>
      <c r="H10" s="320">
        <v>12</v>
      </c>
      <c r="I10" s="320">
        <v>13</v>
      </c>
      <c r="J10" s="320">
        <v>14</v>
      </c>
      <c r="K10" s="320">
        <v>15</v>
      </c>
      <c r="L10" s="320">
        <v>16</v>
      </c>
      <c r="M10" s="320">
        <v>17</v>
      </c>
      <c r="N10" s="320">
        <v>18</v>
      </c>
    </row>
    <row r="11" spans="1:14" s="256" customFormat="1" ht="15">
      <c r="A11" s="202">
        <v>1</v>
      </c>
      <c r="B11" s="138" t="s">
        <v>792</v>
      </c>
      <c r="C11" s="491" t="s">
        <v>839</v>
      </c>
      <c r="D11" s="491" t="s">
        <v>839</v>
      </c>
      <c r="E11" s="491" t="s">
        <v>839</v>
      </c>
      <c r="F11" s="491" t="s">
        <v>839</v>
      </c>
      <c r="G11" s="491" t="s">
        <v>839</v>
      </c>
      <c r="H11" s="491" t="s">
        <v>839</v>
      </c>
      <c r="I11" s="491" t="s">
        <v>839</v>
      </c>
      <c r="J11" s="491" t="s">
        <v>839</v>
      </c>
      <c r="K11" s="491" t="s">
        <v>839</v>
      </c>
      <c r="L11" s="491" t="s">
        <v>839</v>
      </c>
      <c r="M11" s="491" t="s">
        <v>839</v>
      </c>
      <c r="N11" s="320"/>
    </row>
    <row r="12" spans="1:14" s="256" customFormat="1" ht="15">
      <c r="A12" s="202">
        <v>2</v>
      </c>
      <c r="B12" s="138" t="s">
        <v>793</v>
      </c>
      <c r="C12" s="491" t="s">
        <v>839</v>
      </c>
      <c r="D12" s="491" t="s">
        <v>839</v>
      </c>
      <c r="E12" s="491" t="s">
        <v>839</v>
      </c>
      <c r="F12" s="491" t="s">
        <v>839</v>
      </c>
      <c r="G12" s="491" t="s">
        <v>839</v>
      </c>
      <c r="H12" s="491" t="s">
        <v>839</v>
      </c>
      <c r="I12" s="491" t="s">
        <v>839</v>
      </c>
      <c r="J12" s="491" t="s">
        <v>839</v>
      </c>
      <c r="K12" s="491" t="s">
        <v>839</v>
      </c>
      <c r="L12" s="491" t="s">
        <v>839</v>
      </c>
      <c r="M12" s="491" t="s">
        <v>839</v>
      </c>
      <c r="N12" s="320"/>
    </row>
    <row r="13" spans="1:14" s="256" customFormat="1" ht="15">
      <c r="A13" s="202">
        <v>3</v>
      </c>
      <c r="B13" s="138" t="s">
        <v>794</v>
      </c>
      <c r="C13" s="491" t="s">
        <v>839</v>
      </c>
      <c r="D13" s="491" t="s">
        <v>839</v>
      </c>
      <c r="E13" s="491" t="s">
        <v>839</v>
      </c>
      <c r="F13" s="491" t="s">
        <v>839</v>
      </c>
      <c r="G13" s="491" t="s">
        <v>839</v>
      </c>
      <c r="H13" s="491" t="s">
        <v>839</v>
      </c>
      <c r="I13" s="491" t="s">
        <v>839</v>
      </c>
      <c r="J13" s="491" t="s">
        <v>839</v>
      </c>
      <c r="K13" s="491" t="s">
        <v>839</v>
      </c>
      <c r="L13" s="491" t="s">
        <v>839</v>
      </c>
      <c r="M13" s="491" t="s">
        <v>839</v>
      </c>
      <c r="N13" s="320"/>
    </row>
    <row r="14" spans="1:14" s="256" customFormat="1" ht="15">
      <c r="A14" s="202">
        <v>4</v>
      </c>
      <c r="B14" s="138" t="s">
        <v>795</v>
      </c>
      <c r="C14" s="491" t="s">
        <v>839</v>
      </c>
      <c r="D14" s="491" t="s">
        <v>839</v>
      </c>
      <c r="E14" s="491" t="s">
        <v>839</v>
      </c>
      <c r="F14" s="491" t="s">
        <v>839</v>
      </c>
      <c r="G14" s="491" t="s">
        <v>839</v>
      </c>
      <c r="H14" s="491" t="s">
        <v>839</v>
      </c>
      <c r="I14" s="491" t="s">
        <v>839</v>
      </c>
      <c r="J14" s="491" t="s">
        <v>839</v>
      </c>
      <c r="K14" s="491" t="s">
        <v>839</v>
      </c>
      <c r="L14" s="491" t="s">
        <v>839</v>
      </c>
      <c r="M14" s="491" t="s">
        <v>839</v>
      </c>
      <c r="N14" s="320"/>
    </row>
    <row r="15" spans="1:14" s="256" customFormat="1" ht="15">
      <c r="A15" s="202">
        <v>5</v>
      </c>
      <c r="B15" s="138" t="s">
        <v>796</v>
      </c>
      <c r="C15" s="491" t="s">
        <v>839</v>
      </c>
      <c r="D15" s="491" t="s">
        <v>839</v>
      </c>
      <c r="E15" s="491" t="s">
        <v>839</v>
      </c>
      <c r="F15" s="491" t="s">
        <v>839</v>
      </c>
      <c r="G15" s="491" t="s">
        <v>839</v>
      </c>
      <c r="H15" s="491" t="s">
        <v>839</v>
      </c>
      <c r="I15" s="491" t="s">
        <v>839</v>
      </c>
      <c r="J15" s="491" t="s">
        <v>839</v>
      </c>
      <c r="K15" s="491" t="s">
        <v>839</v>
      </c>
      <c r="L15" s="491" t="s">
        <v>839</v>
      </c>
      <c r="M15" s="491" t="s">
        <v>839</v>
      </c>
      <c r="N15" s="320"/>
    </row>
    <row r="16" spans="1:14" s="256" customFormat="1" ht="15">
      <c r="A16" s="202">
        <v>6</v>
      </c>
      <c r="B16" s="138" t="s">
        <v>797</v>
      </c>
      <c r="C16" s="491" t="s">
        <v>839</v>
      </c>
      <c r="D16" s="491" t="s">
        <v>839</v>
      </c>
      <c r="E16" s="491" t="s">
        <v>839</v>
      </c>
      <c r="F16" s="491" t="s">
        <v>839</v>
      </c>
      <c r="G16" s="491" t="s">
        <v>839</v>
      </c>
      <c r="H16" s="491" t="s">
        <v>839</v>
      </c>
      <c r="I16" s="491" t="s">
        <v>839</v>
      </c>
      <c r="J16" s="491" t="s">
        <v>839</v>
      </c>
      <c r="K16" s="491" t="s">
        <v>839</v>
      </c>
      <c r="L16" s="491" t="s">
        <v>839</v>
      </c>
      <c r="M16" s="491" t="s">
        <v>839</v>
      </c>
      <c r="N16" s="320"/>
    </row>
    <row r="17" spans="1:14" s="256" customFormat="1" ht="15">
      <c r="A17" s="202">
        <v>7</v>
      </c>
      <c r="B17" s="138" t="s">
        <v>798</v>
      </c>
      <c r="C17" s="491" t="s">
        <v>839</v>
      </c>
      <c r="D17" s="491" t="s">
        <v>839</v>
      </c>
      <c r="E17" s="491" t="s">
        <v>839</v>
      </c>
      <c r="F17" s="491" t="s">
        <v>839</v>
      </c>
      <c r="G17" s="491" t="s">
        <v>839</v>
      </c>
      <c r="H17" s="491" t="s">
        <v>839</v>
      </c>
      <c r="I17" s="491" t="s">
        <v>839</v>
      </c>
      <c r="J17" s="491" t="s">
        <v>839</v>
      </c>
      <c r="K17" s="491" t="s">
        <v>839</v>
      </c>
      <c r="L17" s="491" t="s">
        <v>839</v>
      </c>
      <c r="M17" s="491" t="s">
        <v>839</v>
      </c>
      <c r="N17" s="320"/>
    </row>
    <row r="18" spans="1:14" s="256" customFormat="1" ht="15">
      <c r="A18" s="202">
        <v>8</v>
      </c>
      <c r="B18" s="138" t="s">
        <v>799</v>
      </c>
      <c r="C18" s="491" t="s">
        <v>839</v>
      </c>
      <c r="D18" s="491" t="s">
        <v>839</v>
      </c>
      <c r="E18" s="491" t="s">
        <v>839</v>
      </c>
      <c r="F18" s="491" t="s">
        <v>839</v>
      </c>
      <c r="G18" s="491" t="s">
        <v>839</v>
      </c>
      <c r="H18" s="491" t="s">
        <v>839</v>
      </c>
      <c r="I18" s="491" t="s">
        <v>839</v>
      </c>
      <c r="J18" s="491" t="s">
        <v>839</v>
      </c>
      <c r="K18" s="491" t="s">
        <v>839</v>
      </c>
      <c r="L18" s="491" t="s">
        <v>839</v>
      </c>
      <c r="M18" s="491" t="s">
        <v>839</v>
      </c>
      <c r="N18" s="320"/>
    </row>
    <row r="19" spans="1:14" s="256" customFormat="1" ht="15">
      <c r="A19" s="202">
        <v>9</v>
      </c>
      <c r="B19" s="138" t="s">
        <v>800</v>
      </c>
      <c r="C19" s="491" t="s">
        <v>839</v>
      </c>
      <c r="D19" s="491" t="s">
        <v>839</v>
      </c>
      <c r="E19" s="491" t="s">
        <v>839</v>
      </c>
      <c r="F19" s="491" t="s">
        <v>839</v>
      </c>
      <c r="G19" s="491" t="s">
        <v>839</v>
      </c>
      <c r="H19" s="491" t="s">
        <v>839</v>
      </c>
      <c r="I19" s="491" t="s">
        <v>839</v>
      </c>
      <c r="J19" s="491" t="s">
        <v>839</v>
      </c>
      <c r="K19" s="491" t="s">
        <v>839</v>
      </c>
      <c r="L19" s="491" t="s">
        <v>839</v>
      </c>
      <c r="M19" s="491" t="s">
        <v>839</v>
      </c>
      <c r="N19" s="320"/>
    </row>
    <row r="20" spans="1:14" s="256" customFormat="1" ht="15">
      <c r="A20" s="202">
        <v>10</v>
      </c>
      <c r="B20" s="138" t="s">
        <v>801</v>
      </c>
      <c r="C20" s="491" t="s">
        <v>839</v>
      </c>
      <c r="D20" s="491" t="s">
        <v>839</v>
      </c>
      <c r="E20" s="491" t="s">
        <v>839</v>
      </c>
      <c r="F20" s="491" t="s">
        <v>839</v>
      </c>
      <c r="G20" s="491" t="s">
        <v>839</v>
      </c>
      <c r="H20" s="491" t="s">
        <v>839</v>
      </c>
      <c r="I20" s="491" t="s">
        <v>839</v>
      </c>
      <c r="J20" s="491" t="s">
        <v>839</v>
      </c>
      <c r="K20" s="491" t="s">
        <v>839</v>
      </c>
      <c r="L20" s="491" t="s">
        <v>839</v>
      </c>
      <c r="M20" s="491" t="s">
        <v>839</v>
      </c>
      <c r="N20" s="320"/>
    </row>
    <row r="21" spans="1:14" s="256" customFormat="1" ht="15">
      <c r="A21" s="202">
        <v>11</v>
      </c>
      <c r="B21" s="138" t="s">
        <v>802</v>
      </c>
      <c r="C21" s="491" t="s">
        <v>839</v>
      </c>
      <c r="D21" s="491" t="s">
        <v>839</v>
      </c>
      <c r="E21" s="491" t="s">
        <v>839</v>
      </c>
      <c r="F21" s="491" t="s">
        <v>839</v>
      </c>
      <c r="G21" s="491" t="s">
        <v>839</v>
      </c>
      <c r="H21" s="491" t="s">
        <v>839</v>
      </c>
      <c r="I21" s="491" t="s">
        <v>839</v>
      </c>
      <c r="J21" s="491" t="s">
        <v>839</v>
      </c>
      <c r="K21" s="491" t="s">
        <v>839</v>
      </c>
      <c r="L21" s="491" t="s">
        <v>839</v>
      </c>
      <c r="M21" s="491" t="s">
        <v>839</v>
      </c>
      <c r="N21" s="320"/>
    </row>
    <row r="22" spans="1:14" s="256" customFormat="1" ht="15">
      <c r="A22" s="202">
        <v>12</v>
      </c>
      <c r="B22" s="138" t="s">
        <v>803</v>
      </c>
      <c r="C22" s="491" t="s">
        <v>839</v>
      </c>
      <c r="D22" s="491" t="s">
        <v>839</v>
      </c>
      <c r="E22" s="491" t="s">
        <v>839</v>
      </c>
      <c r="F22" s="491" t="s">
        <v>839</v>
      </c>
      <c r="G22" s="491" t="s">
        <v>839</v>
      </c>
      <c r="H22" s="491" t="s">
        <v>839</v>
      </c>
      <c r="I22" s="491" t="s">
        <v>839</v>
      </c>
      <c r="J22" s="491" t="s">
        <v>839</v>
      </c>
      <c r="K22" s="491" t="s">
        <v>839</v>
      </c>
      <c r="L22" s="491" t="s">
        <v>839</v>
      </c>
      <c r="M22" s="491" t="s">
        <v>839</v>
      </c>
      <c r="N22" s="320"/>
    </row>
    <row r="23" spans="1:14" s="256" customFormat="1" ht="15">
      <c r="A23" s="202">
        <v>13</v>
      </c>
      <c r="B23" s="138" t="s">
        <v>804</v>
      </c>
      <c r="C23" s="491" t="s">
        <v>839</v>
      </c>
      <c r="D23" s="491" t="s">
        <v>839</v>
      </c>
      <c r="E23" s="491" t="s">
        <v>839</v>
      </c>
      <c r="F23" s="491" t="s">
        <v>839</v>
      </c>
      <c r="G23" s="491" t="s">
        <v>839</v>
      </c>
      <c r="H23" s="491" t="s">
        <v>839</v>
      </c>
      <c r="I23" s="491" t="s">
        <v>839</v>
      </c>
      <c r="J23" s="491" t="s">
        <v>839</v>
      </c>
      <c r="K23" s="491" t="s">
        <v>839</v>
      </c>
      <c r="L23" s="491" t="s">
        <v>839</v>
      </c>
      <c r="M23" s="491" t="s">
        <v>839</v>
      </c>
      <c r="N23" s="320"/>
    </row>
    <row r="24" spans="1:14" s="256" customFormat="1" ht="15">
      <c r="A24" s="202">
        <v>14</v>
      </c>
      <c r="B24" s="138" t="s">
        <v>805</v>
      </c>
      <c r="C24" s="491" t="s">
        <v>839</v>
      </c>
      <c r="D24" s="491" t="s">
        <v>839</v>
      </c>
      <c r="E24" s="491" t="s">
        <v>839</v>
      </c>
      <c r="F24" s="491" t="s">
        <v>839</v>
      </c>
      <c r="G24" s="491" t="s">
        <v>839</v>
      </c>
      <c r="H24" s="491" t="s">
        <v>839</v>
      </c>
      <c r="I24" s="491" t="s">
        <v>839</v>
      </c>
      <c r="J24" s="491" t="s">
        <v>839</v>
      </c>
      <c r="K24" s="491" t="s">
        <v>839</v>
      </c>
      <c r="L24" s="491" t="s">
        <v>839</v>
      </c>
      <c r="M24" s="491" t="s">
        <v>839</v>
      </c>
      <c r="N24" s="320"/>
    </row>
    <row r="25" spans="1:14" s="256" customFormat="1" ht="15">
      <c r="A25" s="202">
        <v>15</v>
      </c>
      <c r="B25" s="138" t="s">
        <v>806</v>
      </c>
      <c r="C25" s="491" t="s">
        <v>839</v>
      </c>
      <c r="D25" s="491" t="s">
        <v>839</v>
      </c>
      <c r="E25" s="491" t="s">
        <v>839</v>
      </c>
      <c r="F25" s="491" t="s">
        <v>839</v>
      </c>
      <c r="G25" s="491" t="s">
        <v>839</v>
      </c>
      <c r="H25" s="491" t="s">
        <v>839</v>
      </c>
      <c r="I25" s="491" t="s">
        <v>839</v>
      </c>
      <c r="J25" s="491" t="s">
        <v>839</v>
      </c>
      <c r="K25" s="491" t="s">
        <v>839</v>
      </c>
      <c r="L25" s="491" t="s">
        <v>839</v>
      </c>
      <c r="M25" s="491" t="s">
        <v>839</v>
      </c>
      <c r="N25" s="320"/>
    </row>
    <row r="26" spans="1:14" s="256" customFormat="1" ht="15">
      <c r="A26" s="202">
        <v>16</v>
      </c>
      <c r="B26" s="138" t="s">
        <v>807</v>
      </c>
      <c r="C26" s="491" t="s">
        <v>839</v>
      </c>
      <c r="D26" s="491" t="s">
        <v>839</v>
      </c>
      <c r="E26" s="491" t="s">
        <v>839</v>
      </c>
      <c r="F26" s="491" t="s">
        <v>839</v>
      </c>
      <c r="G26" s="491" t="s">
        <v>839</v>
      </c>
      <c r="H26" s="491" t="s">
        <v>839</v>
      </c>
      <c r="I26" s="491" t="s">
        <v>839</v>
      </c>
      <c r="J26" s="491" t="s">
        <v>839</v>
      </c>
      <c r="K26" s="491" t="s">
        <v>839</v>
      </c>
      <c r="L26" s="491" t="s">
        <v>839</v>
      </c>
      <c r="M26" s="491" t="s">
        <v>839</v>
      </c>
      <c r="N26" s="320"/>
    </row>
    <row r="27" spans="1:14" s="256" customFormat="1" ht="15">
      <c r="A27" s="202">
        <v>17</v>
      </c>
      <c r="B27" s="138" t="s">
        <v>808</v>
      </c>
      <c r="C27" s="491" t="s">
        <v>839</v>
      </c>
      <c r="D27" s="491" t="s">
        <v>839</v>
      </c>
      <c r="E27" s="491" t="s">
        <v>839</v>
      </c>
      <c r="F27" s="491" t="s">
        <v>839</v>
      </c>
      <c r="G27" s="491" t="s">
        <v>839</v>
      </c>
      <c r="H27" s="491" t="s">
        <v>839</v>
      </c>
      <c r="I27" s="491" t="s">
        <v>839</v>
      </c>
      <c r="J27" s="491" t="s">
        <v>839</v>
      </c>
      <c r="K27" s="491" t="s">
        <v>839</v>
      </c>
      <c r="L27" s="491" t="s">
        <v>839</v>
      </c>
      <c r="M27" s="491" t="s">
        <v>839</v>
      </c>
      <c r="N27" s="320"/>
    </row>
    <row r="28" spans="1:14" s="256" customFormat="1" ht="15">
      <c r="A28" s="202">
        <v>18</v>
      </c>
      <c r="B28" s="138" t="s">
        <v>809</v>
      </c>
      <c r="C28" s="491" t="s">
        <v>839</v>
      </c>
      <c r="D28" s="491" t="s">
        <v>839</v>
      </c>
      <c r="E28" s="491" t="s">
        <v>839</v>
      </c>
      <c r="F28" s="491" t="s">
        <v>839</v>
      </c>
      <c r="G28" s="491" t="s">
        <v>839</v>
      </c>
      <c r="H28" s="491" t="s">
        <v>839</v>
      </c>
      <c r="I28" s="491" t="s">
        <v>839</v>
      </c>
      <c r="J28" s="491" t="s">
        <v>839</v>
      </c>
      <c r="K28" s="491" t="s">
        <v>839</v>
      </c>
      <c r="L28" s="491" t="s">
        <v>839</v>
      </c>
      <c r="M28" s="491" t="s">
        <v>839</v>
      </c>
      <c r="N28" s="320"/>
    </row>
    <row r="29" spans="1:14" s="256" customFormat="1" ht="15">
      <c r="A29" s="202">
        <v>19</v>
      </c>
      <c r="B29" s="138" t="s">
        <v>810</v>
      </c>
      <c r="C29" s="491" t="s">
        <v>839</v>
      </c>
      <c r="D29" s="491" t="s">
        <v>839</v>
      </c>
      <c r="E29" s="491" t="s">
        <v>839</v>
      </c>
      <c r="F29" s="491" t="s">
        <v>839</v>
      </c>
      <c r="G29" s="491" t="s">
        <v>839</v>
      </c>
      <c r="H29" s="491" t="s">
        <v>839</v>
      </c>
      <c r="I29" s="491" t="s">
        <v>839</v>
      </c>
      <c r="J29" s="491" t="s">
        <v>839</v>
      </c>
      <c r="K29" s="491" t="s">
        <v>839</v>
      </c>
      <c r="L29" s="491" t="s">
        <v>839</v>
      </c>
      <c r="M29" s="491" t="s">
        <v>839</v>
      </c>
      <c r="N29" s="320"/>
    </row>
    <row r="30" spans="1:14" s="256" customFormat="1" ht="15">
      <c r="A30" s="202">
        <v>20</v>
      </c>
      <c r="B30" s="138" t="s">
        <v>811</v>
      </c>
      <c r="C30" s="491" t="s">
        <v>839</v>
      </c>
      <c r="D30" s="491" t="s">
        <v>839</v>
      </c>
      <c r="E30" s="491" t="s">
        <v>839</v>
      </c>
      <c r="F30" s="491" t="s">
        <v>839</v>
      </c>
      <c r="G30" s="491" t="s">
        <v>839</v>
      </c>
      <c r="H30" s="491" t="s">
        <v>839</v>
      </c>
      <c r="I30" s="491" t="s">
        <v>839</v>
      </c>
      <c r="J30" s="491" t="s">
        <v>839</v>
      </c>
      <c r="K30" s="491" t="s">
        <v>839</v>
      </c>
      <c r="L30" s="491" t="s">
        <v>839</v>
      </c>
      <c r="M30" s="491" t="s">
        <v>839</v>
      </c>
      <c r="N30" s="320"/>
    </row>
    <row r="31" spans="1:14" s="256" customFormat="1" ht="15">
      <c r="A31" s="202">
        <v>21</v>
      </c>
      <c r="B31" s="138" t="s">
        <v>812</v>
      </c>
      <c r="C31" s="491" t="s">
        <v>839</v>
      </c>
      <c r="D31" s="491" t="s">
        <v>839</v>
      </c>
      <c r="E31" s="491" t="s">
        <v>839</v>
      </c>
      <c r="F31" s="491" t="s">
        <v>839</v>
      </c>
      <c r="G31" s="491" t="s">
        <v>839</v>
      </c>
      <c r="H31" s="491" t="s">
        <v>839</v>
      </c>
      <c r="I31" s="491" t="s">
        <v>839</v>
      </c>
      <c r="J31" s="491" t="s">
        <v>839</v>
      </c>
      <c r="K31" s="491" t="s">
        <v>839</v>
      </c>
      <c r="L31" s="491" t="s">
        <v>839</v>
      </c>
      <c r="M31" s="491" t="s">
        <v>839</v>
      </c>
      <c r="N31" s="320"/>
    </row>
    <row r="32" spans="1:14" s="256" customFormat="1" ht="15">
      <c r="A32" s="202">
        <v>22</v>
      </c>
      <c r="B32" s="138" t="s">
        <v>813</v>
      </c>
      <c r="C32" s="491" t="s">
        <v>839</v>
      </c>
      <c r="D32" s="491" t="s">
        <v>839</v>
      </c>
      <c r="E32" s="491" t="s">
        <v>839</v>
      </c>
      <c r="F32" s="491" t="s">
        <v>839</v>
      </c>
      <c r="G32" s="491" t="s">
        <v>839</v>
      </c>
      <c r="H32" s="491" t="s">
        <v>839</v>
      </c>
      <c r="I32" s="491" t="s">
        <v>839</v>
      </c>
      <c r="J32" s="491" t="s">
        <v>839</v>
      </c>
      <c r="K32" s="491" t="s">
        <v>839</v>
      </c>
      <c r="L32" s="491" t="s">
        <v>839</v>
      </c>
      <c r="M32" s="491" t="s">
        <v>839</v>
      </c>
      <c r="N32" s="320"/>
    </row>
    <row r="33" spans="1:14" s="256" customFormat="1" ht="15">
      <c r="A33" s="202">
        <v>23</v>
      </c>
      <c r="B33" s="138" t="s">
        <v>814</v>
      </c>
      <c r="C33" s="491" t="s">
        <v>839</v>
      </c>
      <c r="D33" s="491" t="s">
        <v>839</v>
      </c>
      <c r="E33" s="491" t="s">
        <v>839</v>
      </c>
      <c r="F33" s="491" t="s">
        <v>839</v>
      </c>
      <c r="G33" s="491" t="s">
        <v>839</v>
      </c>
      <c r="H33" s="491" t="s">
        <v>839</v>
      </c>
      <c r="I33" s="491" t="s">
        <v>839</v>
      </c>
      <c r="J33" s="491" t="s">
        <v>839</v>
      </c>
      <c r="K33" s="491" t="s">
        <v>839</v>
      </c>
      <c r="L33" s="491" t="s">
        <v>839</v>
      </c>
      <c r="M33" s="491" t="s">
        <v>839</v>
      </c>
      <c r="N33" s="320"/>
    </row>
    <row r="34" spans="1:14" s="256" customFormat="1" ht="15">
      <c r="A34" s="202">
        <v>24</v>
      </c>
      <c r="B34" s="138" t="s">
        <v>815</v>
      </c>
      <c r="C34" s="491" t="s">
        <v>839</v>
      </c>
      <c r="D34" s="491" t="s">
        <v>839</v>
      </c>
      <c r="E34" s="491" t="s">
        <v>839</v>
      </c>
      <c r="F34" s="491" t="s">
        <v>839</v>
      </c>
      <c r="G34" s="491" t="s">
        <v>839</v>
      </c>
      <c r="H34" s="491" t="s">
        <v>839</v>
      </c>
      <c r="I34" s="491" t="s">
        <v>839</v>
      </c>
      <c r="J34" s="491" t="s">
        <v>839</v>
      </c>
      <c r="K34" s="491" t="s">
        <v>839</v>
      </c>
      <c r="L34" s="491" t="s">
        <v>839</v>
      </c>
      <c r="M34" s="491" t="s">
        <v>839</v>
      </c>
      <c r="N34" s="320"/>
    </row>
    <row r="35" spans="1:14" s="256" customFormat="1" ht="15">
      <c r="A35" s="202">
        <v>25</v>
      </c>
      <c r="B35" s="138" t="s">
        <v>816</v>
      </c>
      <c r="C35" s="491" t="s">
        <v>839</v>
      </c>
      <c r="D35" s="491" t="s">
        <v>839</v>
      </c>
      <c r="E35" s="491" t="s">
        <v>839</v>
      </c>
      <c r="F35" s="491" t="s">
        <v>839</v>
      </c>
      <c r="G35" s="491" t="s">
        <v>839</v>
      </c>
      <c r="H35" s="491" t="s">
        <v>839</v>
      </c>
      <c r="I35" s="491" t="s">
        <v>839</v>
      </c>
      <c r="J35" s="491" t="s">
        <v>839</v>
      </c>
      <c r="K35" s="491" t="s">
        <v>839</v>
      </c>
      <c r="L35" s="491" t="s">
        <v>839</v>
      </c>
      <c r="M35" s="491" t="s">
        <v>839</v>
      </c>
      <c r="N35" s="320"/>
    </row>
    <row r="36" spans="1:14" s="256" customFormat="1" ht="15">
      <c r="A36" s="202">
        <v>26</v>
      </c>
      <c r="B36" s="138" t="s">
        <v>817</v>
      </c>
      <c r="C36" s="491" t="s">
        <v>839</v>
      </c>
      <c r="D36" s="491" t="s">
        <v>839</v>
      </c>
      <c r="E36" s="491" t="s">
        <v>839</v>
      </c>
      <c r="F36" s="491" t="s">
        <v>839</v>
      </c>
      <c r="G36" s="491" t="s">
        <v>839</v>
      </c>
      <c r="H36" s="491" t="s">
        <v>839</v>
      </c>
      <c r="I36" s="491" t="s">
        <v>839</v>
      </c>
      <c r="J36" s="491" t="s">
        <v>839</v>
      </c>
      <c r="K36" s="491" t="s">
        <v>839</v>
      </c>
      <c r="L36" s="491" t="s">
        <v>839</v>
      </c>
      <c r="M36" s="491" t="s">
        <v>839</v>
      </c>
      <c r="N36" s="320"/>
    </row>
    <row r="37" spans="1:14" s="256" customFormat="1" ht="15">
      <c r="A37" s="202">
        <v>27</v>
      </c>
      <c r="B37" s="138" t="s">
        <v>818</v>
      </c>
      <c r="C37" s="491" t="s">
        <v>839</v>
      </c>
      <c r="D37" s="491" t="s">
        <v>839</v>
      </c>
      <c r="E37" s="491" t="s">
        <v>839</v>
      </c>
      <c r="F37" s="491" t="s">
        <v>839</v>
      </c>
      <c r="G37" s="491" t="s">
        <v>839</v>
      </c>
      <c r="H37" s="491" t="s">
        <v>839</v>
      </c>
      <c r="I37" s="491" t="s">
        <v>839</v>
      </c>
      <c r="J37" s="491" t="s">
        <v>839</v>
      </c>
      <c r="K37" s="491" t="s">
        <v>839</v>
      </c>
      <c r="L37" s="491" t="s">
        <v>839</v>
      </c>
      <c r="M37" s="491" t="s">
        <v>839</v>
      </c>
      <c r="N37" s="320"/>
    </row>
    <row r="38" spans="1:14" s="256" customFormat="1" ht="15">
      <c r="A38" s="202">
        <v>28</v>
      </c>
      <c r="B38" s="138" t="s">
        <v>819</v>
      </c>
      <c r="C38" s="491" t="s">
        <v>839</v>
      </c>
      <c r="D38" s="491" t="s">
        <v>839</v>
      </c>
      <c r="E38" s="491" t="s">
        <v>839</v>
      </c>
      <c r="F38" s="491" t="s">
        <v>839</v>
      </c>
      <c r="G38" s="491" t="s">
        <v>839</v>
      </c>
      <c r="H38" s="491" t="s">
        <v>839</v>
      </c>
      <c r="I38" s="491" t="s">
        <v>839</v>
      </c>
      <c r="J38" s="491" t="s">
        <v>839</v>
      </c>
      <c r="K38" s="491" t="s">
        <v>839</v>
      </c>
      <c r="L38" s="491" t="s">
        <v>839</v>
      </c>
      <c r="M38" s="491" t="s">
        <v>839</v>
      </c>
      <c r="N38" s="320"/>
    </row>
    <row r="39" spans="1:14" ht="15">
      <c r="A39" s="202">
        <v>29</v>
      </c>
      <c r="B39" s="138" t="s">
        <v>820</v>
      </c>
      <c r="C39" s="491" t="s">
        <v>839</v>
      </c>
      <c r="D39" s="491" t="s">
        <v>839</v>
      </c>
      <c r="E39" s="491" t="s">
        <v>839</v>
      </c>
      <c r="F39" s="491" t="s">
        <v>839</v>
      </c>
      <c r="G39" s="491" t="s">
        <v>839</v>
      </c>
      <c r="H39" s="491" t="s">
        <v>839</v>
      </c>
      <c r="I39" s="491" t="s">
        <v>839</v>
      </c>
      <c r="J39" s="491" t="s">
        <v>839</v>
      </c>
      <c r="K39" s="491" t="s">
        <v>839</v>
      </c>
      <c r="L39" s="491" t="s">
        <v>839</v>
      </c>
      <c r="M39" s="491" t="s">
        <v>839</v>
      </c>
      <c r="N39" s="252"/>
    </row>
    <row r="40" spans="1:14" ht="15">
      <c r="A40" s="202">
        <v>30</v>
      </c>
      <c r="B40" s="138" t="s">
        <v>821</v>
      </c>
      <c r="C40" s="491" t="s">
        <v>839</v>
      </c>
      <c r="D40" s="491" t="s">
        <v>839</v>
      </c>
      <c r="E40" s="491" t="s">
        <v>839</v>
      </c>
      <c r="F40" s="491" t="s">
        <v>839</v>
      </c>
      <c r="G40" s="491" t="s">
        <v>839</v>
      </c>
      <c r="H40" s="491" t="s">
        <v>839</v>
      </c>
      <c r="I40" s="491" t="s">
        <v>839</v>
      </c>
      <c r="J40" s="491" t="s">
        <v>839</v>
      </c>
      <c r="K40" s="491" t="s">
        <v>839</v>
      </c>
      <c r="L40" s="491" t="s">
        <v>839</v>
      </c>
      <c r="M40" s="491" t="s">
        <v>839</v>
      </c>
      <c r="N40" s="252"/>
    </row>
    <row r="41" spans="1:14" ht="15">
      <c r="A41" s="202">
        <v>31</v>
      </c>
      <c r="B41" s="330" t="s">
        <v>822</v>
      </c>
      <c r="C41" s="491" t="s">
        <v>839</v>
      </c>
      <c r="D41" s="491" t="s">
        <v>839</v>
      </c>
      <c r="E41" s="491" t="s">
        <v>839</v>
      </c>
      <c r="F41" s="491" t="s">
        <v>839</v>
      </c>
      <c r="G41" s="491" t="s">
        <v>839</v>
      </c>
      <c r="H41" s="491" t="s">
        <v>839</v>
      </c>
      <c r="I41" s="491" t="s">
        <v>839</v>
      </c>
      <c r="J41" s="491" t="s">
        <v>839</v>
      </c>
      <c r="K41" s="491" t="s">
        <v>839</v>
      </c>
      <c r="L41" s="491" t="s">
        <v>839</v>
      </c>
      <c r="M41" s="491" t="s">
        <v>839</v>
      </c>
      <c r="N41" s="252"/>
    </row>
    <row r="42" spans="1:14" ht="15">
      <c r="A42" s="202">
        <v>32</v>
      </c>
      <c r="B42" s="330" t="s">
        <v>823</v>
      </c>
      <c r="C42" s="491" t="s">
        <v>839</v>
      </c>
      <c r="D42" s="491" t="s">
        <v>839</v>
      </c>
      <c r="E42" s="491" t="s">
        <v>839</v>
      </c>
      <c r="F42" s="491" t="s">
        <v>839</v>
      </c>
      <c r="G42" s="491" t="s">
        <v>839</v>
      </c>
      <c r="H42" s="491" t="s">
        <v>839</v>
      </c>
      <c r="I42" s="491" t="s">
        <v>839</v>
      </c>
      <c r="J42" s="491" t="s">
        <v>839</v>
      </c>
      <c r="K42" s="491" t="s">
        <v>839</v>
      </c>
      <c r="L42" s="491" t="s">
        <v>839</v>
      </c>
      <c r="M42" s="491" t="s">
        <v>839</v>
      </c>
      <c r="N42" s="252"/>
    </row>
    <row r="43" spans="1:14" ht="15">
      <c r="A43" s="202">
        <v>33</v>
      </c>
      <c r="B43" s="330" t="s">
        <v>824</v>
      </c>
      <c r="C43" s="491" t="s">
        <v>839</v>
      </c>
      <c r="D43" s="491" t="s">
        <v>839</v>
      </c>
      <c r="E43" s="491" t="s">
        <v>839</v>
      </c>
      <c r="F43" s="491" t="s">
        <v>839</v>
      </c>
      <c r="G43" s="491" t="s">
        <v>839</v>
      </c>
      <c r="H43" s="491" t="s">
        <v>839</v>
      </c>
      <c r="I43" s="491" t="s">
        <v>839</v>
      </c>
      <c r="J43" s="491" t="s">
        <v>839</v>
      </c>
      <c r="K43" s="491" t="s">
        <v>839</v>
      </c>
      <c r="L43" s="491" t="s">
        <v>839</v>
      </c>
      <c r="M43" s="491" t="s">
        <v>839</v>
      </c>
      <c r="N43" s="252"/>
    </row>
    <row r="44" spans="1:14" ht="15">
      <c r="A44" s="202">
        <v>34</v>
      </c>
      <c r="B44" s="330" t="s">
        <v>825</v>
      </c>
      <c r="C44" s="491" t="s">
        <v>839</v>
      </c>
      <c r="D44" s="491" t="s">
        <v>839</v>
      </c>
      <c r="E44" s="491" t="s">
        <v>839</v>
      </c>
      <c r="F44" s="491" t="s">
        <v>839</v>
      </c>
      <c r="G44" s="491" t="s">
        <v>839</v>
      </c>
      <c r="H44" s="491" t="s">
        <v>839</v>
      </c>
      <c r="I44" s="491" t="s">
        <v>839</v>
      </c>
      <c r="J44" s="491" t="s">
        <v>839</v>
      </c>
      <c r="K44" s="491" t="s">
        <v>839</v>
      </c>
      <c r="L44" s="491" t="s">
        <v>839</v>
      </c>
      <c r="M44" s="491" t="s">
        <v>839</v>
      </c>
      <c r="N44" s="252"/>
    </row>
    <row r="45" spans="1:14" ht="15">
      <c r="A45" s="202">
        <v>35</v>
      </c>
      <c r="B45" s="330" t="s">
        <v>826</v>
      </c>
      <c r="C45" s="491" t="s">
        <v>839</v>
      </c>
      <c r="D45" s="491" t="s">
        <v>839</v>
      </c>
      <c r="E45" s="491" t="s">
        <v>839</v>
      </c>
      <c r="F45" s="491" t="s">
        <v>839</v>
      </c>
      <c r="G45" s="491" t="s">
        <v>839</v>
      </c>
      <c r="H45" s="491" t="s">
        <v>839</v>
      </c>
      <c r="I45" s="491" t="s">
        <v>839</v>
      </c>
      <c r="J45" s="491" t="s">
        <v>839</v>
      </c>
      <c r="K45" s="491" t="s">
        <v>839</v>
      </c>
      <c r="L45" s="491" t="s">
        <v>839</v>
      </c>
      <c r="M45" s="491" t="s">
        <v>839</v>
      </c>
      <c r="N45" s="252"/>
    </row>
    <row r="46" spans="1:14" ht="15">
      <c r="A46" s="202">
        <v>36</v>
      </c>
      <c r="B46" s="330" t="s">
        <v>827</v>
      </c>
      <c r="C46" s="491" t="s">
        <v>839</v>
      </c>
      <c r="D46" s="491" t="s">
        <v>839</v>
      </c>
      <c r="E46" s="491" t="s">
        <v>839</v>
      </c>
      <c r="F46" s="491" t="s">
        <v>839</v>
      </c>
      <c r="G46" s="491" t="s">
        <v>839</v>
      </c>
      <c r="H46" s="491" t="s">
        <v>839</v>
      </c>
      <c r="I46" s="491" t="s">
        <v>839</v>
      </c>
      <c r="J46" s="491" t="s">
        <v>839</v>
      </c>
      <c r="K46" s="491" t="s">
        <v>839</v>
      </c>
      <c r="L46" s="491" t="s">
        <v>839</v>
      </c>
      <c r="M46" s="491" t="s">
        <v>839</v>
      </c>
      <c r="N46" s="252"/>
    </row>
    <row r="47" spans="1:14" ht="15">
      <c r="A47" s="202">
        <v>37</v>
      </c>
      <c r="B47" s="330" t="s">
        <v>828</v>
      </c>
      <c r="C47" s="491" t="s">
        <v>839</v>
      </c>
      <c r="D47" s="491" t="s">
        <v>839</v>
      </c>
      <c r="E47" s="491" t="s">
        <v>839</v>
      </c>
      <c r="F47" s="491" t="s">
        <v>839</v>
      </c>
      <c r="G47" s="491" t="s">
        <v>839</v>
      </c>
      <c r="H47" s="491" t="s">
        <v>839</v>
      </c>
      <c r="I47" s="491" t="s">
        <v>839</v>
      </c>
      <c r="J47" s="491" t="s">
        <v>839</v>
      </c>
      <c r="K47" s="491" t="s">
        <v>839</v>
      </c>
      <c r="L47" s="491" t="s">
        <v>839</v>
      </c>
      <c r="M47" s="491" t="s">
        <v>839</v>
      </c>
      <c r="N47" s="252"/>
    </row>
    <row r="48" spans="1:14" ht="15">
      <c r="A48" s="202">
        <v>38</v>
      </c>
      <c r="B48" s="330" t="s">
        <v>829</v>
      </c>
      <c r="C48" s="491" t="s">
        <v>839</v>
      </c>
      <c r="D48" s="491" t="s">
        <v>839</v>
      </c>
      <c r="E48" s="491" t="s">
        <v>839</v>
      </c>
      <c r="F48" s="491" t="s">
        <v>839</v>
      </c>
      <c r="G48" s="491" t="s">
        <v>839</v>
      </c>
      <c r="H48" s="491" t="s">
        <v>839</v>
      </c>
      <c r="I48" s="491" t="s">
        <v>839</v>
      </c>
      <c r="J48" s="491" t="s">
        <v>839</v>
      </c>
      <c r="K48" s="491" t="s">
        <v>839</v>
      </c>
      <c r="L48" s="491" t="s">
        <v>839</v>
      </c>
      <c r="M48" s="491" t="s">
        <v>839</v>
      </c>
      <c r="N48" s="252"/>
    </row>
    <row r="49" spans="1:14">
      <c r="A49" s="944" t="s">
        <v>14</v>
      </c>
      <c r="B49" s="945"/>
      <c r="C49" s="491" t="s">
        <v>839</v>
      </c>
      <c r="D49" s="491" t="s">
        <v>839</v>
      </c>
      <c r="E49" s="491" t="s">
        <v>839</v>
      </c>
      <c r="F49" s="491" t="s">
        <v>839</v>
      </c>
      <c r="G49" s="491" t="s">
        <v>839</v>
      </c>
      <c r="H49" s="491" t="s">
        <v>839</v>
      </c>
      <c r="I49" s="491" t="s">
        <v>839</v>
      </c>
      <c r="J49" s="491" t="s">
        <v>839</v>
      </c>
      <c r="K49" s="491" t="s">
        <v>839</v>
      </c>
      <c r="L49" s="491" t="s">
        <v>839</v>
      </c>
      <c r="M49" s="491" t="s">
        <v>839</v>
      </c>
      <c r="N49" s="252"/>
    </row>
    <row r="50" spans="1:14">
      <c r="A50" s="411"/>
      <c r="B50" s="412"/>
      <c r="C50" s="631"/>
      <c r="D50" s="631"/>
      <c r="E50" s="631"/>
      <c r="F50" s="631"/>
      <c r="G50" s="631"/>
      <c r="H50" s="631"/>
      <c r="I50" s="631"/>
      <c r="J50" s="631"/>
      <c r="K50" s="631"/>
      <c r="L50" s="631"/>
      <c r="M50" s="631"/>
      <c r="N50" s="253"/>
    </row>
    <row r="51" spans="1:14">
      <c r="A51" s="253"/>
      <c r="B51" s="253"/>
      <c r="C51" s="253"/>
      <c r="D51" s="253"/>
    </row>
    <row r="52" spans="1:14">
      <c r="A52" s="254" t="s">
        <v>7</v>
      </c>
      <c r="B52" s="255"/>
      <c r="C52" s="255"/>
      <c r="D52" s="253"/>
    </row>
    <row r="53" spans="1:14" ht="12.75" customHeight="1">
      <c r="A53" s="256" t="s">
        <v>8</v>
      </c>
      <c r="B53" s="256"/>
      <c r="C53" s="256"/>
      <c r="J53" s="641" t="s">
        <v>1027</v>
      </c>
      <c r="K53" s="641"/>
      <c r="L53" s="641"/>
      <c r="M53" s="641"/>
    </row>
    <row r="54" spans="1:14" ht="12.75" customHeight="1">
      <c r="A54" s="256" t="s">
        <v>9</v>
      </c>
      <c r="B54" s="256"/>
      <c r="C54" s="256"/>
      <c r="J54" s="641"/>
      <c r="K54" s="641"/>
      <c r="L54" s="641"/>
      <c r="M54" s="641"/>
    </row>
    <row r="55" spans="1:14" ht="12.75" customHeight="1">
      <c r="J55" s="641"/>
      <c r="K55" s="641"/>
      <c r="L55" s="641"/>
      <c r="M55" s="641"/>
    </row>
    <row r="56" spans="1:14" ht="12.75" customHeight="1">
      <c r="J56" s="641"/>
      <c r="K56" s="641"/>
      <c r="L56" s="641"/>
      <c r="M56" s="641"/>
    </row>
  </sheetData>
  <mergeCells count="16">
    <mergeCell ref="J53:M56"/>
    <mergeCell ref="A49:B49"/>
    <mergeCell ref="C8:C9"/>
    <mergeCell ref="A7:B7"/>
    <mergeCell ref="H7:N7"/>
    <mergeCell ref="A8:A9"/>
    <mergeCell ref="B8:B9"/>
    <mergeCell ref="D8:D9"/>
    <mergeCell ref="E8:H8"/>
    <mergeCell ref="I8:N8"/>
    <mergeCell ref="A6:N6"/>
    <mergeCell ref="D1:E1"/>
    <mergeCell ref="M1:N1"/>
    <mergeCell ref="A2:N2"/>
    <mergeCell ref="A3:N3"/>
    <mergeCell ref="A4:N5"/>
  </mergeCells>
  <printOptions horizontalCentered="1"/>
  <pageMargins left="0.70866141732283472" right="0.70866141732283472" top="0.23622047244094491" bottom="0" header="0.31496062992125984" footer="0.31496062992125984"/>
  <pageSetup paperSize="9" scale="66" orientation="landscape" r:id="rId1"/>
</worksheet>
</file>

<file path=xl/worksheets/sheet61.xml><?xml version="1.0" encoding="utf-8"?>
<worksheet xmlns="http://schemas.openxmlformats.org/spreadsheetml/2006/main" xmlns:r="http://schemas.openxmlformats.org/officeDocument/2006/relationships">
  <sheetPr>
    <pageSetUpPr fitToPage="1"/>
  </sheetPr>
  <dimension ref="A1:N59"/>
  <sheetViews>
    <sheetView topLeftCell="A37" zoomScaleSheetLayoutView="100" workbookViewId="0">
      <selection activeCell="I55" sqref="I53:M58"/>
    </sheetView>
  </sheetViews>
  <sheetFormatPr defaultColWidth="9.140625" defaultRowHeight="12.75"/>
  <cols>
    <col min="1" max="1" width="5.5703125" style="251" customWidth="1"/>
    <col min="2" max="2" width="18.7109375" style="251" customWidth="1"/>
    <col min="3" max="3" width="10.28515625" style="251" customWidth="1"/>
    <col min="4" max="4" width="12.85546875" style="251" customWidth="1"/>
    <col min="5" max="5" width="8.7109375" style="251" customWidth="1"/>
    <col min="6" max="7" width="8" style="251" customWidth="1"/>
    <col min="8" max="10" width="8.140625" style="251" customWidth="1"/>
    <col min="11" max="11" width="8.42578125" style="251" customWidth="1"/>
    <col min="12" max="12" width="8.140625" style="251" customWidth="1"/>
    <col min="13" max="13" width="11.28515625" style="251" customWidth="1"/>
    <col min="14" max="14" width="14.28515625" style="251" customWidth="1"/>
    <col min="15" max="16384" width="9.140625" style="251"/>
  </cols>
  <sheetData>
    <row r="1" spans="1:14" ht="12.75" customHeight="1">
      <c r="D1" s="925"/>
      <c r="E1" s="925"/>
      <c r="M1" s="927" t="s">
        <v>746</v>
      </c>
      <c r="N1" s="927"/>
    </row>
    <row r="2" spans="1:14" ht="15.75">
      <c r="A2" s="923" t="s">
        <v>0</v>
      </c>
      <c r="B2" s="923"/>
      <c r="C2" s="923"/>
      <c r="D2" s="923"/>
      <c r="E2" s="923"/>
      <c r="F2" s="923"/>
      <c r="G2" s="923"/>
      <c r="H2" s="923"/>
      <c r="I2" s="923"/>
      <c r="J2" s="923"/>
      <c r="K2" s="923"/>
      <c r="L2" s="923"/>
      <c r="M2" s="923"/>
      <c r="N2" s="923"/>
    </row>
    <row r="3" spans="1:14" ht="18">
      <c r="A3" s="924" t="s">
        <v>652</v>
      </c>
      <c r="B3" s="924"/>
      <c r="C3" s="924"/>
      <c r="D3" s="924"/>
      <c r="E3" s="924"/>
      <c r="F3" s="924"/>
      <c r="G3" s="924"/>
      <c r="H3" s="924"/>
      <c r="I3" s="924"/>
      <c r="J3" s="924"/>
      <c r="K3" s="924"/>
      <c r="L3" s="924"/>
      <c r="M3" s="924"/>
      <c r="N3" s="924"/>
    </row>
    <row r="4" spans="1:14" ht="9.75" customHeight="1">
      <c r="A4" s="943" t="s">
        <v>745</v>
      </c>
      <c r="B4" s="943"/>
      <c r="C4" s="943"/>
      <c r="D4" s="943"/>
      <c r="E4" s="943"/>
      <c r="F4" s="943"/>
      <c r="G4" s="943"/>
      <c r="H4" s="943"/>
      <c r="I4" s="943"/>
      <c r="J4" s="943"/>
      <c r="K4" s="943"/>
      <c r="L4" s="943"/>
      <c r="M4" s="943"/>
      <c r="N4" s="943"/>
    </row>
    <row r="5" spans="1:14" s="409" customFormat="1" ht="18.75" customHeight="1">
      <c r="A5" s="943"/>
      <c r="B5" s="943"/>
      <c r="C5" s="943"/>
      <c r="D5" s="943"/>
      <c r="E5" s="943"/>
      <c r="F5" s="943"/>
      <c r="G5" s="943"/>
      <c r="H5" s="943"/>
      <c r="I5" s="943"/>
      <c r="J5" s="943"/>
      <c r="K5" s="943"/>
      <c r="L5" s="943"/>
      <c r="M5" s="943"/>
      <c r="N5" s="943"/>
    </row>
    <row r="6" spans="1:14">
      <c r="A6" s="926"/>
      <c r="B6" s="926"/>
      <c r="C6" s="926"/>
      <c r="D6" s="926"/>
      <c r="E6" s="926"/>
      <c r="F6" s="926"/>
      <c r="G6" s="926"/>
      <c r="H6" s="926"/>
      <c r="I6" s="926"/>
      <c r="J6" s="926"/>
      <c r="K6" s="926"/>
      <c r="L6" s="926"/>
      <c r="M6" s="926"/>
      <c r="N6" s="926"/>
    </row>
    <row r="7" spans="1:14">
      <c r="A7" s="933" t="s">
        <v>831</v>
      </c>
      <c r="B7" s="933"/>
      <c r="D7" s="326"/>
      <c r="H7" s="928"/>
      <c r="I7" s="928"/>
      <c r="J7" s="928"/>
      <c r="K7" s="928"/>
      <c r="L7" s="928"/>
      <c r="M7" s="928"/>
      <c r="N7" s="928"/>
    </row>
    <row r="8" spans="1:14" ht="24.75" customHeight="1">
      <c r="A8" s="859" t="s">
        <v>2</v>
      </c>
      <c r="B8" s="859" t="s">
        <v>3</v>
      </c>
      <c r="C8" s="946" t="s">
        <v>501</v>
      </c>
      <c r="D8" s="939" t="s">
        <v>78</v>
      </c>
      <c r="E8" s="936" t="s">
        <v>79</v>
      </c>
      <c r="F8" s="937"/>
      <c r="G8" s="937"/>
      <c r="H8" s="938"/>
      <c r="I8" s="936" t="s">
        <v>720</v>
      </c>
      <c r="J8" s="937"/>
      <c r="K8" s="937"/>
      <c r="L8" s="937"/>
      <c r="M8" s="937"/>
      <c r="N8" s="937"/>
    </row>
    <row r="9" spans="1:14" ht="44.45" customHeight="1">
      <c r="A9" s="859"/>
      <c r="B9" s="859"/>
      <c r="C9" s="947"/>
      <c r="D9" s="940"/>
      <c r="E9" s="320" t="s">
        <v>177</v>
      </c>
      <c r="F9" s="320" t="s">
        <v>110</v>
      </c>
      <c r="G9" s="320" t="s">
        <v>111</v>
      </c>
      <c r="H9" s="320" t="s">
        <v>450</v>
      </c>
      <c r="I9" s="320" t="s">
        <v>14</v>
      </c>
      <c r="J9" s="320" t="s">
        <v>721</v>
      </c>
      <c r="K9" s="320" t="s">
        <v>722</v>
      </c>
      <c r="L9" s="320" t="s">
        <v>723</v>
      </c>
      <c r="M9" s="320" t="s">
        <v>724</v>
      </c>
      <c r="N9" s="320" t="s">
        <v>725</v>
      </c>
    </row>
    <row r="10" spans="1:14" s="256" customFormat="1">
      <c r="A10" s="320">
        <v>1</v>
      </c>
      <c r="B10" s="320">
        <v>2</v>
      </c>
      <c r="C10" s="320">
        <v>3</v>
      </c>
      <c r="D10" s="320">
        <v>8</v>
      </c>
      <c r="E10" s="320">
        <v>9</v>
      </c>
      <c r="F10" s="320">
        <v>10</v>
      </c>
      <c r="G10" s="320">
        <v>11</v>
      </c>
      <c r="H10" s="320">
        <v>12</v>
      </c>
      <c r="I10" s="320">
        <v>13</v>
      </c>
      <c r="J10" s="320">
        <v>14</v>
      </c>
      <c r="K10" s="320">
        <v>15</v>
      </c>
      <c r="L10" s="320">
        <v>16</v>
      </c>
      <c r="M10" s="320">
        <v>17</v>
      </c>
      <c r="N10" s="320">
        <v>18</v>
      </c>
    </row>
    <row r="11" spans="1:14" s="256" customFormat="1" ht="15">
      <c r="A11" s="202">
        <v>1</v>
      </c>
      <c r="B11" s="138" t="s">
        <v>792</v>
      </c>
      <c r="C11" s="491" t="s">
        <v>839</v>
      </c>
      <c r="D11" s="491" t="s">
        <v>839</v>
      </c>
      <c r="E11" s="491" t="s">
        <v>839</v>
      </c>
      <c r="F11" s="491" t="s">
        <v>839</v>
      </c>
      <c r="G11" s="491" t="s">
        <v>839</v>
      </c>
      <c r="H11" s="491" t="s">
        <v>839</v>
      </c>
      <c r="I11" s="491" t="s">
        <v>839</v>
      </c>
      <c r="J11" s="491" t="s">
        <v>839</v>
      </c>
      <c r="K11" s="491" t="s">
        <v>839</v>
      </c>
      <c r="L11" s="491" t="s">
        <v>839</v>
      </c>
      <c r="M11" s="491" t="s">
        <v>839</v>
      </c>
      <c r="N11" s="320"/>
    </row>
    <row r="12" spans="1:14" s="256" customFormat="1" ht="15">
      <c r="A12" s="202">
        <v>2</v>
      </c>
      <c r="B12" s="138" t="s">
        <v>793</v>
      </c>
      <c r="C12" s="491" t="s">
        <v>839</v>
      </c>
      <c r="D12" s="491" t="s">
        <v>839</v>
      </c>
      <c r="E12" s="491" t="s">
        <v>839</v>
      </c>
      <c r="F12" s="491" t="s">
        <v>839</v>
      </c>
      <c r="G12" s="491" t="s">
        <v>839</v>
      </c>
      <c r="H12" s="491" t="s">
        <v>839</v>
      </c>
      <c r="I12" s="491" t="s">
        <v>839</v>
      </c>
      <c r="J12" s="491" t="s">
        <v>839</v>
      </c>
      <c r="K12" s="491" t="s">
        <v>839</v>
      </c>
      <c r="L12" s="491" t="s">
        <v>839</v>
      </c>
      <c r="M12" s="491" t="s">
        <v>839</v>
      </c>
      <c r="N12" s="320"/>
    </row>
    <row r="13" spans="1:14" s="256" customFormat="1" ht="15">
      <c r="A13" s="202">
        <v>3</v>
      </c>
      <c r="B13" s="138" t="s">
        <v>794</v>
      </c>
      <c r="C13" s="491" t="s">
        <v>839</v>
      </c>
      <c r="D13" s="491" t="s">
        <v>839</v>
      </c>
      <c r="E13" s="491" t="s">
        <v>839</v>
      </c>
      <c r="F13" s="491" t="s">
        <v>839</v>
      </c>
      <c r="G13" s="491" t="s">
        <v>839</v>
      </c>
      <c r="H13" s="491" t="s">
        <v>839</v>
      </c>
      <c r="I13" s="491" t="s">
        <v>839</v>
      </c>
      <c r="J13" s="491" t="s">
        <v>839</v>
      </c>
      <c r="K13" s="491" t="s">
        <v>839</v>
      </c>
      <c r="L13" s="491" t="s">
        <v>839</v>
      </c>
      <c r="M13" s="491" t="s">
        <v>839</v>
      </c>
      <c r="N13" s="320"/>
    </row>
    <row r="14" spans="1:14" s="256" customFormat="1" ht="15">
      <c r="A14" s="202">
        <v>4</v>
      </c>
      <c r="B14" s="138" t="s">
        <v>795</v>
      </c>
      <c r="C14" s="491" t="s">
        <v>839</v>
      </c>
      <c r="D14" s="491" t="s">
        <v>839</v>
      </c>
      <c r="E14" s="491" t="s">
        <v>839</v>
      </c>
      <c r="F14" s="491" t="s">
        <v>839</v>
      </c>
      <c r="G14" s="491" t="s">
        <v>839</v>
      </c>
      <c r="H14" s="491" t="s">
        <v>839</v>
      </c>
      <c r="I14" s="491" t="s">
        <v>839</v>
      </c>
      <c r="J14" s="491" t="s">
        <v>839</v>
      </c>
      <c r="K14" s="491" t="s">
        <v>839</v>
      </c>
      <c r="L14" s="491" t="s">
        <v>839</v>
      </c>
      <c r="M14" s="491" t="s">
        <v>839</v>
      </c>
      <c r="N14" s="320"/>
    </row>
    <row r="15" spans="1:14" s="256" customFormat="1" ht="15">
      <c r="A15" s="202">
        <v>5</v>
      </c>
      <c r="B15" s="138" t="s">
        <v>796</v>
      </c>
      <c r="C15" s="491" t="s">
        <v>839</v>
      </c>
      <c r="D15" s="491" t="s">
        <v>839</v>
      </c>
      <c r="E15" s="491" t="s">
        <v>839</v>
      </c>
      <c r="F15" s="491" t="s">
        <v>839</v>
      </c>
      <c r="G15" s="491" t="s">
        <v>839</v>
      </c>
      <c r="H15" s="491" t="s">
        <v>839</v>
      </c>
      <c r="I15" s="491" t="s">
        <v>839</v>
      </c>
      <c r="J15" s="491" t="s">
        <v>839</v>
      </c>
      <c r="K15" s="491" t="s">
        <v>839</v>
      </c>
      <c r="L15" s="491" t="s">
        <v>839</v>
      </c>
      <c r="M15" s="491" t="s">
        <v>839</v>
      </c>
      <c r="N15" s="320"/>
    </row>
    <row r="16" spans="1:14" s="256" customFormat="1" ht="15">
      <c r="A16" s="202">
        <v>6</v>
      </c>
      <c r="B16" s="138" t="s">
        <v>797</v>
      </c>
      <c r="C16" s="491" t="s">
        <v>839</v>
      </c>
      <c r="D16" s="491" t="s">
        <v>839</v>
      </c>
      <c r="E16" s="491" t="s">
        <v>839</v>
      </c>
      <c r="F16" s="491" t="s">
        <v>839</v>
      </c>
      <c r="G16" s="491" t="s">
        <v>839</v>
      </c>
      <c r="H16" s="491" t="s">
        <v>839</v>
      </c>
      <c r="I16" s="491" t="s">
        <v>839</v>
      </c>
      <c r="J16" s="491" t="s">
        <v>839</v>
      </c>
      <c r="K16" s="491" t="s">
        <v>839</v>
      </c>
      <c r="L16" s="491" t="s">
        <v>839</v>
      </c>
      <c r="M16" s="491" t="s">
        <v>839</v>
      </c>
      <c r="N16" s="320"/>
    </row>
    <row r="17" spans="1:14" s="256" customFormat="1" ht="15">
      <c r="A17" s="202">
        <v>7</v>
      </c>
      <c r="B17" s="138" t="s">
        <v>798</v>
      </c>
      <c r="C17" s="491" t="s">
        <v>839</v>
      </c>
      <c r="D17" s="491" t="s">
        <v>839</v>
      </c>
      <c r="E17" s="491" t="s">
        <v>839</v>
      </c>
      <c r="F17" s="491" t="s">
        <v>839</v>
      </c>
      <c r="G17" s="491" t="s">
        <v>839</v>
      </c>
      <c r="H17" s="491" t="s">
        <v>839</v>
      </c>
      <c r="I17" s="491" t="s">
        <v>839</v>
      </c>
      <c r="J17" s="491" t="s">
        <v>839</v>
      </c>
      <c r="K17" s="491" t="s">
        <v>839</v>
      </c>
      <c r="L17" s="491" t="s">
        <v>839</v>
      </c>
      <c r="M17" s="491" t="s">
        <v>839</v>
      </c>
      <c r="N17" s="320"/>
    </row>
    <row r="18" spans="1:14" s="256" customFormat="1" ht="15">
      <c r="A18" s="202">
        <v>8</v>
      </c>
      <c r="B18" s="138" t="s">
        <v>799</v>
      </c>
      <c r="C18" s="491" t="s">
        <v>839</v>
      </c>
      <c r="D18" s="491" t="s">
        <v>839</v>
      </c>
      <c r="E18" s="491" t="s">
        <v>839</v>
      </c>
      <c r="F18" s="491" t="s">
        <v>839</v>
      </c>
      <c r="G18" s="491" t="s">
        <v>839</v>
      </c>
      <c r="H18" s="491" t="s">
        <v>839</v>
      </c>
      <c r="I18" s="491" t="s">
        <v>839</v>
      </c>
      <c r="J18" s="491" t="s">
        <v>839</v>
      </c>
      <c r="K18" s="491" t="s">
        <v>839</v>
      </c>
      <c r="L18" s="491" t="s">
        <v>839</v>
      </c>
      <c r="M18" s="491" t="s">
        <v>839</v>
      </c>
      <c r="N18" s="320"/>
    </row>
    <row r="19" spans="1:14" s="256" customFormat="1" ht="15">
      <c r="A19" s="202">
        <v>9</v>
      </c>
      <c r="B19" s="138" t="s">
        <v>800</v>
      </c>
      <c r="C19" s="491" t="s">
        <v>839</v>
      </c>
      <c r="D19" s="491" t="s">
        <v>839</v>
      </c>
      <c r="E19" s="491" t="s">
        <v>839</v>
      </c>
      <c r="F19" s="491" t="s">
        <v>839</v>
      </c>
      <c r="G19" s="491" t="s">
        <v>839</v>
      </c>
      <c r="H19" s="491" t="s">
        <v>839</v>
      </c>
      <c r="I19" s="491" t="s">
        <v>839</v>
      </c>
      <c r="J19" s="491" t="s">
        <v>839</v>
      </c>
      <c r="K19" s="491" t="s">
        <v>839</v>
      </c>
      <c r="L19" s="491" t="s">
        <v>839</v>
      </c>
      <c r="M19" s="491" t="s">
        <v>839</v>
      </c>
      <c r="N19" s="320"/>
    </row>
    <row r="20" spans="1:14" s="256" customFormat="1" ht="15">
      <c r="A20" s="202">
        <v>10</v>
      </c>
      <c r="B20" s="138" t="s">
        <v>801</v>
      </c>
      <c r="C20" s="491" t="s">
        <v>839</v>
      </c>
      <c r="D20" s="491" t="s">
        <v>839</v>
      </c>
      <c r="E20" s="491" t="s">
        <v>839</v>
      </c>
      <c r="F20" s="491" t="s">
        <v>839</v>
      </c>
      <c r="G20" s="491" t="s">
        <v>839</v>
      </c>
      <c r="H20" s="491" t="s">
        <v>839</v>
      </c>
      <c r="I20" s="491" t="s">
        <v>839</v>
      </c>
      <c r="J20" s="491" t="s">
        <v>839</v>
      </c>
      <c r="K20" s="491" t="s">
        <v>839</v>
      </c>
      <c r="L20" s="491" t="s">
        <v>839</v>
      </c>
      <c r="M20" s="491" t="s">
        <v>839</v>
      </c>
      <c r="N20" s="320"/>
    </row>
    <row r="21" spans="1:14" s="256" customFormat="1" ht="15">
      <c r="A21" s="202">
        <v>11</v>
      </c>
      <c r="B21" s="138" t="s">
        <v>802</v>
      </c>
      <c r="C21" s="491" t="s">
        <v>839</v>
      </c>
      <c r="D21" s="491" t="s">
        <v>839</v>
      </c>
      <c r="E21" s="491" t="s">
        <v>839</v>
      </c>
      <c r="F21" s="491" t="s">
        <v>839</v>
      </c>
      <c r="G21" s="491" t="s">
        <v>839</v>
      </c>
      <c r="H21" s="491" t="s">
        <v>839</v>
      </c>
      <c r="I21" s="491" t="s">
        <v>839</v>
      </c>
      <c r="J21" s="491" t="s">
        <v>839</v>
      </c>
      <c r="K21" s="491" t="s">
        <v>839</v>
      </c>
      <c r="L21" s="491" t="s">
        <v>839</v>
      </c>
      <c r="M21" s="491" t="s">
        <v>839</v>
      </c>
      <c r="N21" s="320"/>
    </row>
    <row r="22" spans="1:14" s="256" customFormat="1" ht="15">
      <c r="A22" s="202">
        <v>12</v>
      </c>
      <c r="B22" s="138" t="s">
        <v>803</v>
      </c>
      <c r="C22" s="491" t="s">
        <v>839</v>
      </c>
      <c r="D22" s="491" t="s">
        <v>839</v>
      </c>
      <c r="E22" s="491" t="s">
        <v>839</v>
      </c>
      <c r="F22" s="491" t="s">
        <v>839</v>
      </c>
      <c r="G22" s="491" t="s">
        <v>839</v>
      </c>
      <c r="H22" s="491" t="s">
        <v>839</v>
      </c>
      <c r="I22" s="491" t="s">
        <v>839</v>
      </c>
      <c r="J22" s="491" t="s">
        <v>839</v>
      </c>
      <c r="K22" s="491" t="s">
        <v>839</v>
      </c>
      <c r="L22" s="491" t="s">
        <v>839</v>
      </c>
      <c r="M22" s="491" t="s">
        <v>839</v>
      </c>
      <c r="N22" s="320"/>
    </row>
    <row r="23" spans="1:14" s="256" customFormat="1" ht="15">
      <c r="A23" s="202">
        <v>13</v>
      </c>
      <c r="B23" s="138" t="s">
        <v>804</v>
      </c>
      <c r="C23" s="491" t="s">
        <v>839</v>
      </c>
      <c r="D23" s="491" t="s">
        <v>839</v>
      </c>
      <c r="E23" s="491" t="s">
        <v>839</v>
      </c>
      <c r="F23" s="491" t="s">
        <v>839</v>
      </c>
      <c r="G23" s="491" t="s">
        <v>839</v>
      </c>
      <c r="H23" s="491" t="s">
        <v>839</v>
      </c>
      <c r="I23" s="491" t="s">
        <v>839</v>
      </c>
      <c r="J23" s="491" t="s">
        <v>839</v>
      </c>
      <c r="K23" s="491" t="s">
        <v>839</v>
      </c>
      <c r="L23" s="491" t="s">
        <v>839</v>
      </c>
      <c r="M23" s="491" t="s">
        <v>839</v>
      </c>
      <c r="N23" s="320"/>
    </row>
    <row r="24" spans="1:14" s="256" customFormat="1" ht="15">
      <c r="A24" s="202">
        <v>14</v>
      </c>
      <c r="B24" s="138" t="s">
        <v>805</v>
      </c>
      <c r="C24" s="491" t="s">
        <v>839</v>
      </c>
      <c r="D24" s="491" t="s">
        <v>839</v>
      </c>
      <c r="E24" s="491" t="s">
        <v>839</v>
      </c>
      <c r="F24" s="491" t="s">
        <v>839</v>
      </c>
      <c r="G24" s="491" t="s">
        <v>839</v>
      </c>
      <c r="H24" s="491" t="s">
        <v>839</v>
      </c>
      <c r="I24" s="491" t="s">
        <v>839</v>
      </c>
      <c r="J24" s="491" t="s">
        <v>839</v>
      </c>
      <c r="K24" s="491" t="s">
        <v>839</v>
      </c>
      <c r="L24" s="491" t="s">
        <v>839</v>
      </c>
      <c r="M24" s="491" t="s">
        <v>839</v>
      </c>
      <c r="N24" s="320"/>
    </row>
    <row r="25" spans="1:14" s="256" customFormat="1" ht="15">
      <c r="A25" s="202">
        <v>15</v>
      </c>
      <c r="B25" s="138" t="s">
        <v>806</v>
      </c>
      <c r="C25" s="491" t="s">
        <v>839</v>
      </c>
      <c r="D25" s="491" t="s">
        <v>839</v>
      </c>
      <c r="E25" s="491" t="s">
        <v>839</v>
      </c>
      <c r="F25" s="491" t="s">
        <v>839</v>
      </c>
      <c r="G25" s="491" t="s">
        <v>839</v>
      </c>
      <c r="H25" s="491" t="s">
        <v>839</v>
      </c>
      <c r="I25" s="491" t="s">
        <v>839</v>
      </c>
      <c r="J25" s="491" t="s">
        <v>839</v>
      </c>
      <c r="K25" s="491" t="s">
        <v>839</v>
      </c>
      <c r="L25" s="491" t="s">
        <v>839</v>
      </c>
      <c r="M25" s="491" t="s">
        <v>839</v>
      </c>
      <c r="N25" s="320"/>
    </row>
    <row r="26" spans="1:14" s="256" customFormat="1" ht="15">
      <c r="A26" s="202">
        <v>16</v>
      </c>
      <c r="B26" s="138" t="s">
        <v>807</v>
      </c>
      <c r="C26" s="491" t="s">
        <v>839</v>
      </c>
      <c r="D26" s="491" t="s">
        <v>839</v>
      </c>
      <c r="E26" s="491" t="s">
        <v>839</v>
      </c>
      <c r="F26" s="491" t="s">
        <v>839</v>
      </c>
      <c r="G26" s="491" t="s">
        <v>839</v>
      </c>
      <c r="H26" s="491" t="s">
        <v>839</v>
      </c>
      <c r="I26" s="491" t="s">
        <v>839</v>
      </c>
      <c r="J26" s="491" t="s">
        <v>839</v>
      </c>
      <c r="K26" s="491" t="s">
        <v>839</v>
      </c>
      <c r="L26" s="491" t="s">
        <v>839</v>
      </c>
      <c r="M26" s="491" t="s">
        <v>839</v>
      </c>
      <c r="N26" s="320"/>
    </row>
    <row r="27" spans="1:14" s="256" customFormat="1" ht="15">
      <c r="A27" s="202">
        <v>17</v>
      </c>
      <c r="B27" s="138" t="s">
        <v>808</v>
      </c>
      <c r="C27" s="491" t="s">
        <v>839</v>
      </c>
      <c r="D27" s="491" t="s">
        <v>839</v>
      </c>
      <c r="E27" s="491" t="s">
        <v>839</v>
      </c>
      <c r="F27" s="491" t="s">
        <v>839</v>
      </c>
      <c r="G27" s="491" t="s">
        <v>839</v>
      </c>
      <c r="H27" s="491" t="s">
        <v>839</v>
      </c>
      <c r="I27" s="491" t="s">
        <v>839</v>
      </c>
      <c r="J27" s="491" t="s">
        <v>839</v>
      </c>
      <c r="K27" s="491" t="s">
        <v>839</v>
      </c>
      <c r="L27" s="491" t="s">
        <v>839</v>
      </c>
      <c r="M27" s="491" t="s">
        <v>839</v>
      </c>
      <c r="N27" s="320"/>
    </row>
    <row r="28" spans="1:14" s="256" customFormat="1" ht="15">
      <c r="A28" s="202">
        <v>18</v>
      </c>
      <c r="B28" s="138" t="s">
        <v>809</v>
      </c>
      <c r="C28" s="491" t="s">
        <v>839</v>
      </c>
      <c r="D28" s="491" t="s">
        <v>839</v>
      </c>
      <c r="E28" s="491" t="s">
        <v>839</v>
      </c>
      <c r="F28" s="491" t="s">
        <v>839</v>
      </c>
      <c r="G28" s="491" t="s">
        <v>839</v>
      </c>
      <c r="H28" s="491" t="s">
        <v>839</v>
      </c>
      <c r="I28" s="491" t="s">
        <v>839</v>
      </c>
      <c r="J28" s="491" t="s">
        <v>839</v>
      </c>
      <c r="K28" s="491" t="s">
        <v>839</v>
      </c>
      <c r="L28" s="491" t="s">
        <v>839</v>
      </c>
      <c r="M28" s="491" t="s">
        <v>839</v>
      </c>
      <c r="N28" s="320"/>
    </row>
    <row r="29" spans="1:14" s="256" customFormat="1" ht="15">
      <c r="A29" s="202">
        <v>19</v>
      </c>
      <c r="B29" s="138" t="s">
        <v>810</v>
      </c>
      <c r="C29" s="491" t="s">
        <v>839</v>
      </c>
      <c r="D29" s="491" t="s">
        <v>839</v>
      </c>
      <c r="E29" s="491" t="s">
        <v>839</v>
      </c>
      <c r="F29" s="491" t="s">
        <v>839</v>
      </c>
      <c r="G29" s="491" t="s">
        <v>839</v>
      </c>
      <c r="H29" s="491" t="s">
        <v>839</v>
      </c>
      <c r="I29" s="491" t="s">
        <v>839</v>
      </c>
      <c r="J29" s="491" t="s">
        <v>839</v>
      </c>
      <c r="K29" s="491" t="s">
        <v>839</v>
      </c>
      <c r="L29" s="491" t="s">
        <v>839</v>
      </c>
      <c r="M29" s="491" t="s">
        <v>839</v>
      </c>
      <c r="N29" s="320"/>
    </row>
    <row r="30" spans="1:14" s="256" customFormat="1" ht="15">
      <c r="A30" s="202">
        <v>20</v>
      </c>
      <c r="B30" s="138" t="s">
        <v>811</v>
      </c>
      <c r="C30" s="491" t="s">
        <v>839</v>
      </c>
      <c r="D30" s="491" t="s">
        <v>839</v>
      </c>
      <c r="E30" s="491" t="s">
        <v>839</v>
      </c>
      <c r="F30" s="491" t="s">
        <v>839</v>
      </c>
      <c r="G30" s="491" t="s">
        <v>839</v>
      </c>
      <c r="H30" s="491" t="s">
        <v>839</v>
      </c>
      <c r="I30" s="491" t="s">
        <v>839</v>
      </c>
      <c r="J30" s="491" t="s">
        <v>839</v>
      </c>
      <c r="K30" s="491" t="s">
        <v>839</v>
      </c>
      <c r="L30" s="491" t="s">
        <v>839</v>
      </c>
      <c r="M30" s="491" t="s">
        <v>839</v>
      </c>
      <c r="N30" s="320"/>
    </row>
    <row r="31" spans="1:14" s="256" customFormat="1" ht="15">
      <c r="A31" s="202">
        <v>21</v>
      </c>
      <c r="B31" s="138" t="s">
        <v>812</v>
      </c>
      <c r="C31" s="491" t="s">
        <v>839</v>
      </c>
      <c r="D31" s="491" t="s">
        <v>839</v>
      </c>
      <c r="E31" s="491" t="s">
        <v>839</v>
      </c>
      <c r="F31" s="491" t="s">
        <v>839</v>
      </c>
      <c r="G31" s="491" t="s">
        <v>839</v>
      </c>
      <c r="H31" s="491" t="s">
        <v>839</v>
      </c>
      <c r="I31" s="491" t="s">
        <v>839</v>
      </c>
      <c r="J31" s="491" t="s">
        <v>839</v>
      </c>
      <c r="K31" s="491" t="s">
        <v>839</v>
      </c>
      <c r="L31" s="491" t="s">
        <v>839</v>
      </c>
      <c r="M31" s="491" t="s">
        <v>839</v>
      </c>
      <c r="N31" s="320"/>
    </row>
    <row r="32" spans="1:14" s="256" customFormat="1" ht="15">
      <c r="A32" s="202">
        <v>22</v>
      </c>
      <c r="B32" s="138" t="s">
        <v>813</v>
      </c>
      <c r="C32" s="491" t="s">
        <v>839</v>
      </c>
      <c r="D32" s="491" t="s">
        <v>839</v>
      </c>
      <c r="E32" s="491" t="s">
        <v>839</v>
      </c>
      <c r="F32" s="491" t="s">
        <v>839</v>
      </c>
      <c r="G32" s="491" t="s">
        <v>839</v>
      </c>
      <c r="H32" s="491" t="s">
        <v>839</v>
      </c>
      <c r="I32" s="491" t="s">
        <v>839</v>
      </c>
      <c r="J32" s="491" t="s">
        <v>839</v>
      </c>
      <c r="K32" s="491" t="s">
        <v>839</v>
      </c>
      <c r="L32" s="491" t="s">
        <v>839</v>
      </c>
      <c r="M32" s="491" t="s">
        <v>839</v>
      </c>
      <c r="N32" s="320"/>
    </row>
    <row r="33" spans="1:14" s="256" customFormat="1" ht="15">
      <c r="A33" s="202">
        <v>23</v>
      </c>
      <c r="B33" s="138" t="s">
        <v>814</v>
      </c>
      <c r="C33" s="491" t="s">
        <v>839</v>
      </c>
      <c r="D33" s="491" t="s">
        <v>839</v>
      </c>
      <c r="E33" s="491" t="s">
        <v>839</v>
      </c>
      <c r="F33" s="491" t="s">
        <v>839</v>
      </c>
      <c r="G33" s="491" t="s">
        <v>839</v>
      </c>
      <c r="H33" s="491" t="s">
        <v>839</v>
      </c>
      <c r="I33" s="491" t="s">
        <v>839</v>
      </c>
      <c r="J33" s="491" t="s">
        <v>839</v>
      </c>
      <c r="K33" s="491" t="s">
        <v>839</v>
      </c>
      <c r="L33" s="491" t="s">
        <v>839</v>
      </c>
      <c r="M33" s="491" t="s">
        <v>839</v>
      </c>
      <c r="N33" s="320"/>
    </row>
    <row r="34" spans="1:14" s="256" customFormat="1" ht="15">
      <c r="A34" s="202">
        <v>24</v>
      </c>
      <c r="B34" s="138" t="s">
        <v>815</v>
      </c>
      <c r="C34" s="491" t="s">
        <v>839</v>
      </c>
      <c r="D34" s="491" t="s">
        <v>839</v>
      </c>
      <c r="E34" s="491" t="s">
        <v>839</v>
      </c>
      <c r="F34" s="491" t="s">
        <v>839</v>
      </c>
      <c r="G34" s="491" t="s">
        <v>839</v>
      </c>
      <c r="H34" s="491" t="s">
        <v>839</v>
      </c>
      <c r="I34" s="491" t="s">
        <v>839</v>
      </c>
      <c r="J34" s="491" t="s">
        <v>839</v>
      </c>
      <c r="K34" s="491" t="s">
        <v>839</v>
      </c>
      <c r="L34" s="491" t="s">
        <v>839</v>
      </c>
      <c r="M34" s="491" t="s">
        <v>839</v>
      </c>
      <c r="N34" s="320"/>
    </row>
    <row r="35" spans="1:14" s="256" customFormat="1" ht="15">
      <c r="A35" s="202">
        <v>25</v>
      </c>
      <c r="B35" s="138" t="s">
        <v>816</v>
      </c>
      <c r="C35" s="491" t="s">
        <v>839</v>
      </c>
      <c r="D35" s="491" t="s">
        <v>839</v>
      </c>
      <c r="E35" s="491" t="s">
        <v>839</v>
      </c>
      <c r="F35" s="491" t="s">
        <v>839</v>
      </c>
      <c r="G35" s="491" t="s">
        <v>839</v>
      </c>
      <c r="H35" s="491" t="s">
        <v>839</v>
      </c>
      <c r="I35" s="491" t="s">
        <v>839</v>
      </c>
      <c r="J35" s="491" t="s">
        <v>839</v>
      </c>
      <c r="K35" s="491" t="s">
        <v>839</v>
      </c>
      <c r="L35" s="491" t="s">
        <v>839</v>
      </c>
      <c r="M35" s="491" t="s">
        <v>839</v>
      </c>
      <c r="N35" s="320"/>
    </row>
    <row r="36" spans="1:14" s="256" customFormat="1" ht="15">
      <c r="A36" s="202">
        <v>26</v>
      </c>
      <c r="B36" s="138" t="s">
        <v>817</v>
      </c>
      <c r="C36" s="491" t="s">
        <v>839</v>
      </c>
      <c r="D36" s="491" t="s">
        <v>839</v>
      </c>
      <c r="E36" s="491" t="s">
        <v>839</v>
      </c>
      <c r="F36" s="491" t="s">
        <v>839</v>
      </c>
      <c r="G36" s="491" t="s">
        <v>839</v>
      </c>
      <c r="H36" s="491" t="s">
        <v>839</v>
      </c>
      <c r="I36" s="491" t="s">
        <v>839</v>
      </c>
      <c r="J36" s="491" t="s">
        <v>839</v>
      </c>
      <c r="K36" s="491" t="s">
        <v>839</v>
      </c>
      <c r="L36" s="491" t="s">
        <v>839</v>
      </c>
      <c r="M36" s="491" t="s">
        <v>839</v>
      </c>
      <c r="N36" s="320"/>
    </row>
    <row r="37" spans="1:14" ht="15">
      <c r="A37" s="202">
        <v>27</v>
      </c>
      <c r="B37" s="138" t="s">
        <v>818</v>
      </c>
      <c r="C37" s="491" t="s">
        <v>839</v>
      </c>
      <c r="D37" s="491" t="s">
        <v>839</v>
      </c>
      <c r="E37" s="491" t="s">
        <v>839</v>
      </c>
      <c r="F37" s="491" t="s">
        <v>839</v>
      </c>
      <c r="G37" s="491" t="s">
        <v>839</v>
      </c>
      <c r="H37" s="491" t="s">
        <v>839</v>
      </c>
      <c r="I37" s="491" t="s">
        <v>839</v>
      </c>
      <c r="J37" s="491" t="s">
        <v>839</v>
      </c>
      <c r="K37" s="491" t="s">
        <v>839</v>
      </c>
      <c r="L37" s="491" t="s">
        <v>839</v>
      </c>
      <c r="M37" s="491" t="s">
        <v>839</v>
      </c>
      <c r="N37" s="320"/>
    </row>
    <row r="38" spans="1:14" ht="15">
      <c r="A38" s="202">
        <v>28</v>
      </c>
      <c r="B38" s="138" t="s">
        <v>819</v>
      </c>
      <c r="C38" s="491" t="s">
        <v>839</v>
      </c>
      <c r="D38" s="491" t="s">
        <v>839</v>
      </c>
      <c r="E38" s="491" t="s">
        <v>839</v>
      </c>
      <c r="F38" s="491" t="s">
        <v>839</v>
      </c>
      <c r="G38" s="491" t="s">
        <v>839</v>
      </c>
      <c r="H38" s="491" t="s">
        <v>839</v>
      </c>
      <c r="I38" s="491" t="s">
        <v>839</v>
      </c>
      <c r="J38" s="491" t="s">
        <v>839</v>
      </c>
      <c r="K38" s="491" t="s">
        <v>839</v>
      </c>
      <c r="L38" s="491" t="s">
        <v>839</v>
      </c>
      <c r="M38" s="491" t="s">
        <v>839</v>
      </c>
      <c r="N38" s="320"/>
    </row>
    <row r="39" spans="1:14" ht="15">
      <c r="A39" s="202">
        <v>29</v>
      </c>
      <c r="B39" s="138" t="s">
        <v>820</v>
      </c>
      <c r="C39" s="491" t="s">
        <v>839</v>
      </c>
      <c r="D39" s="491" t="s">
        <v>839</v>
      </c>
      <c r="E39" s="491" t="s">
        <v>839</v>
      </c>
      <c r="F39" s="491" t="s">
        <v>839</v>
      </c>
      <c r="G39" s="491" t="s">
        <v>839</v>
      </c>
      <c r="H39" s="491" t="s">
        <v>839</v>
      </c>
      <c r="I39" s="491" t="s">
        <v>839</v>
      </c>
      <c r="J39" s="491" t="s">
        <v>839</v>
      </c>
      <c r="K39" s="491" t="s">
        <v>839</v>
      </c>
      <c r="L39" s="491" t="s">
        <v>839</v>
      </c>
      <c r="M39" s="491" t="s">
        <v>839</v>
      </c>
      <c r="N39" s="252"/>
    </row>
    <row r="40" spans="1:14" ht="15">
      <c r="A40" s="202">
        <v>30</v>
      </c>
      <c r="B40" s="138" t="s">
        <v>821</v>
      </c>
      <c r="C40" s="491" t="s">
        <v>839</v>
      </c>
      <c r="D40" s="491" t="s">
        <v>839</v>
      </c>
      <c r="E40" s="491" t="s">
        <v>839</v>
      </c>
      <c r="F40" s="491" t="s">
        <v>839</v>
      </c>
      <c r="G40" s="491" t="s">
        <v>839</v>
      </c>
      <c r="H40" s="491" t="s">
        <v>839</v>
      </c>
      <c r="I40" s="491" t="s">
        <v>839</v>
      </c>
      <c r="J40" s="491" t="s">
        <v>839</v>
      </c>
      <c r="K40" s="491" t="s">
        <v>839</v>
      </c>
      <c r="L40" s="491" t="s">
        <v>839</v>
      </c>
      <c r="M40" s="491" t="s">
        <v>839</v>
      </c>
      <c r="N40" s="252"/>
    </row>
    <row r="41" spans="1:14" ht="15">
      <c r="A41" s="202">
        <v>31</v>
      </c>
      <c r="B41" s="330" t="s">
        <v>822</v>
      </c>
      <c r="C41" s="491" t="s">
        <v>839</v>
      </c>
      <c r="D41" s="491" t="s">
        <v>839</v>
      </c>
      <c r="E41" s="491" t="s">
        <v>839</v>
      </c>
      <c r="F41" s="491" t="s">
        <v>839</v>
      </c>
      <c r="G41" s="491" t="s">
        <v>839</v>
      </c>
      <c r="H41" s="491" t="s">
        <v>839</v>
      </c>
      <c r="I41" s="491" t="s">
        <v>839</v>
      </c>
      <c r="J41" s="491" t="s">
        <v>839</v>
      </c>
      <c r="K41" s="491" t="s">
        <v>839</v>
      </c>
      <c r="L41" s="491" t="s">
        <v>839</v>
      </c>
      <c r="M41" s="491" t="s">
        <v>839</v>
      </c>
      <c r="N41" s="252"/>
    </row>
    <row r="42" spans="1:14" ht="15">
      <c r="A42" s="202">
        <v>32</v>
      </c>
      <c r="B42" s="330" t="s">
        <v>823</v>
      </c>
      <c r="C42" s="491" t="s">
        <v>839</v>
      </c>
      <c r="D42" s="491" t="s">
        <v>839</v>
      </c>
      <c r="E42" s="491" t="s">
        <v>839</v>
      </c>
      <c r="F42" s="491" t="s">
        <v>839</v>
      </c>
      <c r="G42" s="491" t="s">
        <v>839</v>
      </c>
      <c r="H42" s="491" t="s">
        <v>839</v>
      </c>
      <c r="I42" s="491" t="s">
        <v>839</v>
      </c>
      <c r="J42" s="491" t="s">
        <v>839</v>
      </c>
      <c r="K42" s="491" t="s">
        <v>839</v>
      </c>
      <c r="L42" s="491" t="s">
        <v>839</v>
      </c>
      <c r="M42" s="491" t="s">
        <v>839</v>
      </c>
      <c r="N42" s="252"/>
    </row>
    <row r="43" spans="1:14" ht="15">
      <c r="A43" s="202">
        <v>33</v>
      </c>
      <c r="B43" s="330" t="s">
        <v>824</v>
      </c>
      <c r="C43" s="491" t="s">
        <v>839</v>
      </c>
      <c r="D43" s="491" t="s">
        <v>839</v>
      </c>
      <c r="E43" s="491" t="s">
        <v>839</v>
      </c>
      <c r="F43" s="491" t="s">
        <v>839</v>
      </c>
      <c r="G43" s="491" t="s">
        <v>839</v>
      </c>
      <c r="H43" s="491" t="s">
        <v>839</v>
      </c>
      <c r="I43" s="491" t="s">
        <v>839</v>
      </c>
      <c r="J43" s="491" t="s">
        <v>839</v>
      </c>
      <c r="K43" s="491" t="s">
        <v>839</v>
      </c>
      <c r="L43" s="491" t="s">
        <v>839</v>
      </c>
      <c r="M43" s="491" t="s">
        <v>839</v>
      </c>
      <c r="N43" s="252"/>
    </row>
    <row r="44" spans="1:14" ht="15">
      <c r="A44" s="202">
        <v>34</v>
      </c>
      <c r="B44" s="330" t="s">
        <v>825</v>
      </c>
      <c r="C44" s="491" t="s">
        <v>839</v>
      </c>
      <c r="D44" s="491" t="s">
        <v>839</v>
      </c>
      <c r="E44" s="491" t="s">
        <v>839</v>
      </c>
      <c r="F44" s="491" t="s">
        <v>839</v>
      </c>
      <c r="G44" s="491" t="s">
        <v>839</v>
      </c>
      <c r="H44" s="491" t="s">
        <v>839</v>
      </c>
      <c r="I44" s="491" t="s">
        <v>839</v>
      </c>
      <c r="J44" s="491" t="s">
        <v>839</v>
      </c>
      <c r="K44" s="491" t="s">
        <v>839</v>
      </c>
      <c r="L44" s="491" t="s">
        <v>839</v>
      </c>
      <c r="M44" s="491" t="s">
        <v>839</v>
      </c>
      <c r="N44" s="252"/>
    </row>
    <row r="45" spans="1:14" ht="15">
      <c r="A45" s="202">
        <v>35</v>
      </c>
      <c r="B45" s="330" t="s">
        <v>826</v>
      </c>
      <c r="C45" s="491" t="s">
        <v>839</v>
      </c>
      <c r="D45" s="491" t="s">
        <v>839</v>
      </c>
      <c r="E45" s="491" t="s">
        <v>839</v>
      </c>
      <c r="F45" s="491" t="s">
        <v>839</v>
      </c>
      <c r="G45" s="491" t="s">
        <v>839</v>
      </c>
      <c r="H45" s="491" t="s">
        <v>839</v>
      </c>
      <c r="I45" s="491" t="s">
        <v>839</v>
      </c>
      <c r="J45" s="491" t="s">
        <v>839</v>
      </c>
      <c r="K45" s="491" t="s">
        <v>839</v>
      </c>
      <c r="L45" s="491" t="s">
        <v>839</v>
      </c>
      <c r="M45" s="491" t="s">
        <v>839</v>
      </c>
      <c r="N45" s="252"/>
    </row>
    <row r="46" spans="1:14" ht="15">
      <c r="A46" s="202">
        <v>36</v>
      </c>
      <c r="B46" s="330" t="s">
        <v>827</v>
      </c>
      <c r="C46" s="491" t="s">
        <v>839</v>
      </c>
      <c r="D46" s="491" t="s">
        <v>839</v>
      </c>
      <c r="E46" s="491" t="s">
        <v>839</v>
      </c>
      <c r="F46" s="491" t="s">
        <v>839</v>
      </c>
      <c r="G46" s="491" t="s">
        <v>839</v>
      </c>
      <c r="H46" s="491" t="s">
        <v>839</v>
      </c>
      <c r="I46" s="491" t="s">
        <v>839</v>
      </c>
      <c r="J46" s="491" t="s">
        <v>839</v>
      </c>
      <c r="K46" s="491" t="s">
        <v>839</v>
      </c>
      <c r="L46" s="491" t="s">
        <v>839</v>
      </c>
      <c r="M46" s="491" t="s">
        <v>839</v>
      </c>
      <c r="N46" s="252"/>
    </row>
    <row r="47" spans="1:14" ht="15">
      <c r="A47" s="202">
        <v>37</v>
      </c>
      <c r="B47" s="330" t="s">
        <v>828</v>
      </c>
      <c r="C47" s="491" t="s">
        <v>839</v>
      </c>
      <c r="D47" s="491" t="s">
        <v>839</v>
      </c>
      <c r="E47" s="491" t="s">
        <v>839</v>
      </c>
      <c r="F47" s="491" t="s">
        <v>839</v>
      </c>
      <c r="G47" s="491" t="s">
        <v>839</v>
      </c>
      <c r="H47" s="491" t="s">
        <v>839</v>
      </c>
      <c r="I47" s="491" t="s">
        <v>839</v>
      </c>
      <c r="J47" s="491" t="s">
        <v>839</v>
      </c>
      <c r="K47" s="491" t="s">
        <v>839</v>
      </c>
      <c r="L47" s="491" t="s">
        <v>839</v>
      </c>
      <c r="M47" s="491" t="s">
        <v>839</v>
      </c>
      <c r="N47" s="252"/>
    </row>
    <row r="48" spans="1:14" ht="15">
      <c r="A48" s="202">
        <v>38</v>
      </c>
      <c r="B48" s="330" t="s">
        <v>829</v>
      </c>
      <c r="C48" s="491" t="s">
        <v>839</v>
      </c>
      <c r="D48" s="491" t="s">
        <v>839</v>
      </c>
      <c r="E48" s="491" t="s">
        <v>839</v>
      </c>
      <c r="F48" s="491" t="s">
        <v>839</v>
      </c>
      <c r="G48" s="491" t="s">
        <v>839</v>
      </c>
      <c r="H48" s="491" t="s">
        <v>839</v>
      </c>
      <c r="I48" s="491" t="s">
        <v>839</v>
      </c>
      <c r="J48" s="491" t="s">
        <v>839</v>
      </c>
      <c r="K48" s="491" t="s">
        <v>839</v>
      </c>
      <c r="L48" s="491" t="s">
        <v>839</v>
      </c>
      <c r="M48" s="491" t="s">
        <v>839</v>
      </c>
      <c r="N48" s="252"/>
    </row>
    <row r="49" spans="1:14">
      <c r="A49" s="944" t="s">
        <v>14</v>
      </c>
      <c r="B49" s="945"/>
      <c r="C49" s="491" t="s">
        <v>839</v>
      </c>
      <c r="D49" s="491" t="s">
        <v>839</v>
      </c>
      <c r="E49" s="491" t="s">
        <v>839</v>
      </c>
      <c r="F49" s="491" t="s">
        <v>839</v>
      </c>
      <c r="G49" s="491" t="s">
        <v>839</v>
      </c>
      <c r="H49" s="491" t="s">
        <v>839</v>
      </c>
      <c r="I49" s="491" t="s">
        <v>839</v>
      </c>
      <c r="J49" s="491" t="s">
        <v>839</v>
      </c>
      <c r="K49" s="491" t="s">
        <v>839</v>
      </c>
      <c r="L49" s="491" t="s">
        <v>839</v>
      </c>
      <c r="M49" s="491" t="s">
        <v>839</v>
      </c>
      <c r="N49" s="252"/>
    </row>
    <row r="50" spans="1:14">
      <c r="A50" s="411"/>
      <c r="B50" s="412"/>
      <c r="C50" s="631"/>
      <c r="D50" s="631"/>
      <c r="E50" s="631"/>
      <c r="F50" s="631"/>
      <c r="G50" s="631"/>
      <c r="H50" s="631"/>
      <c r="I50" s="631"/>
      <c r="J50" s="631"/>
      <c r="K50" s="631"/>
      <c r="L50" s="631"/>
      <c r="M50" s="631"/>
      <c r="N50" s="253"/>
    </row>
    <row r="51" spans="1:14">
      <c r="A51" s="253"/>
      <c r="B51" s="253"/>
      <c r="C51" s="253"/>
      <c r="D51" s="253"/>
    </row>
    <row r="52" spans="1:14">
      <c r="A52" s="254" t="s">
        <v>7</v>
      </c>
      <c r="B52" s="255"/>
      <c r="C52" s="255"/>
      <c r="D52" s="253"/>
    </row>
    <row r="53" spans="1:14" ht="12.75" customHeight="1">
      <c r="A53" s="256" t="s">
        <v>8</v>
      </c>
      <c r="B53" s="256"/>
      <c r="C53" s="256"/>
      <c r="J53" s="641" t="s">
        <v>1027</v>
      </c>
      <c r="K53" s="641"/>
      <c r="L53" s="641"/>
      <c r="M53" s="641"/>
    </row>
    <row r="54" spans="1:14" ht="12.75" customHeight="1">
      <c r="A54" s="256" t="s">
        <v>9</v>
      </c>
      <c r="B54" s="256"/>
      <c r="C54" s="256"/>
      <c r="J54" s="641"/>
      <c r="K54" s="641"/>
      <c r="L54" s="641"/>
      <c r="M54" s="641"/>
    </row>
    <row r="55" spans="1:14" ht="12.75" customHeight="1">
      <c r="J55" s="641"/>
      <c r="K55" s="641"/>
      <c r="L55" s="641"/>
      <c r="M55" s="641"/>
    </row>
    <row r="56" spans="1:14" ht="12.75" customHeight="1">
      <c r="J56" s="641"/>
      <c r="K56" s="641"/>
      <c r="L56" s="641"/>
      <c r="M56" s="641"/>
    </row>
    <row r="57" spans="1:14">
      <c r="A57" s="256"/>
      <c r="B57" s="256"/>
      <c r="F57" s="256"/>
      <c r="G57" s="256"/>
      <c r="H57" s="256"/>
      <c r="I57" s="256"/>
      <c r="J57" s="256"/>
      <c r="K57" s="256"/>
      <c r="L57" s="256"/>
      <c r="M57" s="256"/>
      <c r="N57" s="256"/>
    </row>
    <row r="59" spans="1:14">
      <c r="A59" s="926"/>
      <c r="B59" s="926"/>
      <c r="C59" s="926"/>
      <c r="D59" s="926"/>
      <c r="E59" s="926"/>
      <c r="F59" s="926"/>
      <c r="G59" s="926"/>
      <c r="H59" s="926"/>
      <c r="I59" s="926"/>
      <c r="J59" s="926"/>
      <c r="K59" s="926"/>
      <c r="L59" s="926"/>
      <c r="M59" s="926"/>
      <c r="N59" s="926"/>
    </row>
  </sheetData>
  <mergeCells count="17">
    <mergeCell ref="A59:N59"/>
    <mergeCell ref="A7:B7"/>
    <mergeCell ref="H7:N7"/>
    <mergeCell ref="A8:A9"/>
    <mergeCell ref="B8:B9"/>
    <mergeCell ref="C8:C9"/>
    <mergeCell ref="D8:D9"/>
    <mergeCell ref="E8:H8"/>
    <mergeCell ref="I8:N8"/>
    <mergeCell ref="A49:B49"/>
    <mergeCell ref="J53:M56"/>
    <mergeCell ref="A6:N6"/>
    <mergeCell ref="D1:E1"/>
    <mergeCell ref="M1:N1"/>
    <mergeCell ref="A2:N2"/>
    <mergeCell ref="A3:N3"/>
    <mergeCell ref="A4:N5"/>
  </mergeCells>
  <printOptions horizontalCentered="1"/>
  <pageMargins left="0.70866141732283472" right="0.70866141732283472" top="0.23622047244094491" bottom="0" header="0.31496062992125984" footer="0.31496062992125984"/>
  <pageSetup paperSize="9" scale="66" orientation="landscape" r:id="rId1"/>
</worksheet>
</file>

<file path=xl/worksheets/sheet62.xml><?xml version="1.0" encoding="utf-8"?>
<worksheet xmlns="http://schemas.openxmlformats.org/spreadsheetml/2006/main" xmlns:r="http://schemas.openxmlformats.org/officeDocument/2006/relationships">
  <sheetPr>
    <pageSetUpPr fitToPage="1"/>
  </sheetPr>
  <dimension ref="A1:T56"/>
  <sheetViews>
    <sheetView view="pageBreakPreview" topLeftCell="C40" zoomScale="115" zoomScaleNormal="85" zoomScaleSheetLayoutView="115" workbookViewId="0">
      <selection activeCell="I55" sqref="I55:K58"/>
    </sheetView>
  </sheetViews>
  <sheetFormatPr defaultColWidth="9.140625" defaultRowHeight="15"/>
  <cols>
    <col min="1" max="1" width="9.140625" style="67"/>
    <col min="2" max="2" width="26" style="67" customWidth="1"/>
    <col min="3" max="4" width="8.5703125" style="67" customWidth="1"/>
    <col min="5" max="5" width="8.7109375" style="67" customWidth="1"/>
    <col min="6" max="6" width="8.5703125" style="67" customWidth="1"/>
    <col min="7" max="7" width="9.7109375" style="67" customWidth="1"/>
    <col min="8" max="8" width="10.28515625" style="67" customWidth="1"/>
    <col min="9" max="9" width="9.7109375" style="67" customWidth="1"/>
    <col min="10" max="10" width="9.28515625" style="67" customWidth="1"/>
    <col min="11" max="11" width="7" style="67" customWidth="1"/>
    <col min="12" max="12" width="7.28515625" style="67" customWidth="1"/>
    <col min="13" max="13" width="7.42578125" style="67" customWidth="1"/>
    <col min="14" max="14" width="7.85546875" style="67" customWidth="1"/>
    <col min="15" max="15" width="11.42578125" style="67" customWidth="1"/>
    <col min="16" max="16" width="12.28515625" style="67" customWidth="1"/>
    <col min="17" max="17" width="11.5703125" style="67" customWidth="1"/>
    <col min="18" max="18" width="15.7109375" style="67" customWidth="1"/>
    <col min="19" max="19" width="9" style="67" customWidth="1"/>
    <col min="20" max="20" width="9.140625" style="67" hidden="1" customWidth="1"/>
    <col min="21" max="16384" width="9.140625" style="67"/>
  </cols>
  <sheetData>
    <row r="1" spans="1:20" s="14" customFormat="1" ht="15.75">
      <c r="G1" s="667" t="s">
        <v>0</v>
      </c>
      <c r="H1" s="667"/>
      <c r="I1" s="667"/>
      <c r="J1" s="667"/>
      <c r="K1" s="667"/>
      <c r="L1" s="667"/>
      <c r="M1" s="667"/>
      <c r="N1" s="33"/>
      <c r="O1" s="33"/>
      <c r="R1" s="774" t="s">
        <v>552</v>
      </c>
      <c r="S1" s="774"/>
    </row>
    <row r="2" spans="1:20" s="14" customFormat="1" ht="20.25">
      <c r="B2" s="112"/>
      <c r="E2" s="668" t="s">
        <v>652</v>
      </c>
      <c r="F2" s="668"/>
      <c r="G2" s="668"/>
      <c r="H2" s="668"/>
      <c r="I2" s="668"/>
      <c r="J2" s="668"/>
      <c r="K2" s="668"/>
      <c r="L2" s="668"/>
      <c r="M2" s="668"/>
      <c r="N2" s="668"/>
      <c r="O2" s="668"/>
    </row>
    <row r="3" spans="1:20" s="14" customFormat="1" ht="20.25">
      <c r="B3" s="111"/>
      <c r="C3" s="111"/>
      <c r="D3" s="111"/>
      <c r="E3" s="111"/>
      <c r="F3" s="111"/>
      <c r="G3" s="111"/>
      <c r="H3" s="111"/>
      <c r="I3" s="111"/>
      <c r="J3" s="111"/>
    </row>
    <row r="4" spans="1:20" ht="18">
      <c r="B4" s="948" t="s">
        <v>731</v>
      </c>
      <c r="C4" s="948"/>
      <c r="D4" s="948"/>
      <c r="E4" s="948"/>
      <c r="F4" s="948"/>
      <c r="G4" s="948"/>
      <c r="H4" s="948"/>
      <c r="I4" s="948"/>
      <c r="J4" s="948"/>
      <c r="K4" s="948"/>
      <c r="L4" s="948"/>
      <c r="M4" s="948"/>
      <c r="N4" s="948"/>
      <c r="O4" s="948"/>
      <c r="P4" s="948"/>
      <c r="Q4" s="948"/>
      <c r="R4" s="948"/>
      <c r="S4" s="948"/>
      <c r="T4" s="948"/>
    </row>
    <row r="5" spans="1:20">
      <c r="C5" s="68"/>
      <c r="D5" s="68"/>
      <c r="E5" s="68"/>
      <c r="F5" s="68"/>
      <c r="G5" s="68"/>
      <c r="H5" s="68"/>
      <c r="M5" s="68"/>
      <c r="N5" s="68"/>
      <c r="O5" s="68"/>
      <c r="P5" s="68"/>
      <c r="Q5" s="68"/>
      <c r="R5" s="68"/>
      <c r="S5" s="68"/>
      <c r="T5" s="68"/>
    </row>
    <row r="6" spans="1:20">
      <c r="A6" s="670" t="s">
        <v>831</v>
      </c>
      <c r="B6" s="670"/>
    </row>
    <row r="7" spans="1:20">
      <c r="B7" s="70"/>
    </row>
    <row r="8" spans="1:20" s="71" customFormat="1" ht="42" customHeight="1">
      <c r="A8" s="658" t="s">
        <v>2</v>
      </c>
      <c r="B8" s="949" t="s">
        <v>3</v>
      </c>
      <c r="C8" s="955" t="s">
        <v>246</v>
      </c>
      <c r="D8" s="955"/>
      <c r="E8" s="955"/>
      <c r="F8" s="955"/>
      <c r="G8" s="952" t="s">
        <v>747</v>
      </c>
      <c r="H8" s="953"/>
      <c r="I8" s="953"/>
      <c r="J8" s="956"/>
      <c r="K8" s="952" t="s">
        <v>207</v>
      </c>
      <c r="L8" s="953"/>
      <c r="M8" s="953"/>
      <c r="N8" s="956"/>
      <c r="O8" s="952" t="s">
        <v>100</v>
      </c>
      <c r="P8" s="953"/>
      <c r="Q8" s="953"/>
      <c r="R8" s="954"/>
    </row>
    <row r="9" spans="1:20" s="72" customFormat="1" ht="62.25" customHeight="1">
      <c r="A9" s="658"/>
      <c r="B9" s="950"/>
      <c r="C9" s="75" t="s">
        <v>86</v>
      </c>
      <c r="D9" s="75" t="s">
        <v>90</v>
      </c>
      <c r="E9" s="75" t="s">
        <v>91</v>
      </c>
      <c r="F9" s="75" t="s">
        <v>14</v>
      </c>
      <c r="G9" s="75" t="s">
        <v>86</v>
      </c>
      <c r="H9" s="75" t="s">
        <v>90</v>
      </c>
      <c r="I9" s="75" t="s">
        <v>91</v>
      </c>
      <c r="J9" s="75" t="s">
        <v>14</v>
      </c>
      <c r="K9" s="75" t="s">
        <v>86</v>
      </c>
      <c r="L9" s="75" t="s">
        <v>90</v>
      </c>
      <c r="M9" s="75" t="s">
        <v>91</v>
      </c>
      <c r="N9" s="75" t="s">
        <v>14</v>
      </c>
      <c r="O9" s="75" t="s">
        <v>138</v>
      </c>
      <c r="P9" s="75" t="s">
        <v>139</v>
      </c>
      <c r="Q9" s="142" t="s">
        <v>140</v>
      </c>
      <c r="R9" s="75" t="s">
        <v>141</v>
      </c>
      <c r="S9" s="105"/>
    </row>
    <row r="10" spans="1:20" s="144" customFormat="1" ht="16.149999999999999" customHeight="1">
      <c r="A10" s="5">
        <v>1</v>
      </c>
      <c r="B10" s="74">
        <v>2</v>
      </c>
      <c r="C10" s="75">
        <v>3</v>
      </c>
      <c r="D10" s="75">
        <v>4</v>
      </c>
      <c r="E10" s="75">
        <v>5</v>
      </c>
      <c r="F10" s="75">
        <v>6</v>
      </c>
      <c r="G10" s="75">
        <v>7</v>
      </c>
      <c r="H10" s="75">
        <v>8</v>
      </c>
      <c r="I10" s="75">
        <v>9</v>
      </c>
      <c r="J10" s="75">
        <v>10</v>
      </c>
      <c r="K10" s="75">
        <v>11</v>
      </c>
      <c r="L10" s="75">
        <v>12</v>
      </c>
      <c r="M10" s="75">
        <v>13</v>
      </c>
      <c r="N10" s="75">
        <v>14</v>
      </c>
      <c r="O10" s="75">
        <v>15</v>
      </c>
      <c r="P10" s="75">
        <v>16</v>
      </c>
      <c r="Q10" s="75">
        <v>17</v>
      </c>
      <c r="R10" s="74">
        <v>18</v>
      </c>
    </row>
    <row r="11" spans="1:20" s="144" customFormat="1" ht="16.149999999999999" customHeight="1">
      <c r="A11" s="202">
        <v>1</v>
      </c>
      <c r="B11" s="138" t="s">
        <v>792</v>
      </c>
      <c r="C11" s="532">
        <v>3139</v>
      </c>
      <c r="D11" s="532">
        <v>16</v>
      </c>
      <c r="E11" s="533">
        <v>0</v>
      </c>
      <c r="F11" s="532">
        <f>SUM(C11:E11)</f>
        <v>3155</v>
      </c>
      <c r="G11" s="532">
        <v>2622</v>
      </c>
      <c r="H11" s="532">
        <v>16</v>
      </c>
      <c r="I11" s="532">
        <v>0</v>
      </c>
      <c r="J11" s="532">
        <f>SUM(G11:I11)</f>
        <v>2638</v>
      </c>
      <c r="K11" s="532">
        <v>0</v>
      </c>
      <c r="L11" s="532">
        <v>0</v>
      </c>
      <c r="M11" s="532">
        <v>0</v>
      </c>
      <c r="N11" s="532">
        <f>SUM(K11:M11)</f>
        <v>0</v>
      </c>
      <c r="O11" s="532">
        <v>0</v>
      </c>
      <c r="P11" s="532">
        <v>0</v>
      </c>
      <c r="Q11" s="532">
        <v>0</v>
      </c>
      <c r="R11" s="532">
        <v>0</v>
      </c>
    </row>
    <row r="12" spans="1:20" s="144" customFormat="1" ht="16.149999999999999" customHeight="1">
      <c r="A12" s="202">
        <v>2</v>
      </c>
      <c r="B12" s="138" t="s">
        <v>793</v>
      </c>
      <c r="C12" s="532">
        <v>2203</v>
      </c>
      <c r="D12" s="532">
        <v>8</v>
      </c>
      <c r="E12" s="533">
        <v>0</v>
      </c>
      <c r="F12" s="532">
        <f t="shared" ref="F12:F49" si="0">SUM(C12:E12)</f>
        <v>2211</v>
      </c>
      <c r="G12" s="532">
        <v>2286</v>
      </c>
      <c r="H12" s="532">
        <v>8</v>
      </c>
      <c r="I12" s="532">
        <v>0</v>
      </c>
      <c r="J12" s="532">
        <f t="shared" ref="J12:J49" si="1">SUM(G12:I12)</f>
        <v>2294</v>
      </c>
      <c r="K12" s="532">
        <v>0</v>
      </c>
      <c r="L12" s="532">
        <v>0</v>
      </c>
      <c r="M12" s="532">
        <v>0</v>
      </c>
      <c r="N12" s="532">
        <f t="shared" ref="N12:N49" si="2">SUM(K12:M12)</f>
        <v>0</v>
      </c>
      <c r="O12" s="532">
        <v>0</v>
      </c>
      <c r="P12" s="532">
        <v>0</v>
      </c>
      <c r="Q12" s="532">
        <v>0</v>
      </c>
      <c r="R12" s="532">
        <v>0</v>
      </c>
    </row>
    <row r="13" spans="1:20" s="144" customFormat="1" ht="16.149999999999999" customHeight="1">
      <c r="A13" s="202">
        <v>3</v>
      </c>
      <c r="B13" s="138" t="s">
        <v>794</v>
      </c>
      <c r="C13" s="532">
        <v>1868</v>
      </c>
      <c r="D13" s="532">
        <v>18</v>
      </c>
      <c r="E13" s="533">
        <v>0</v>
      </c>
      <c r="F13" s="532">
        <f t="shared" si="0"/>
        <v>1886</v>
      </c>
      <c r="G13" s="532">
        <v>2019</v>
      </c>
      <c r="H13" s="532">
        <v>18</v>
      </c>
      <c r="I13" s="532">
        <v>0</v>
      </c>
      <c r="J13" s="532">
        <f t="shared" si="1"/>
        <v>2037</v>
      </c>
      <c r="K13" s="532">
        <v>0</v>
      </c>
      <c r="L13" s="532">
        <v>0</v>
      </c>
      <c r="M13" s="532">
        <v>0</v>
      </c>
      <c r="N13" s="532">
        <f t="shared" si="2"/>
        <v>0</v>
      </c>
      <c r="O13" s="532">
        <v>0</v>
      </c>
      <c r="P13" s="532">
        <v>0</v>
      </c>
      <c r="Q13" s="532">
        <v>0</v>
      </c>
      <c r="R13" s="532">
        <v>0</v>
      </c>
    </row>
    <row r="14" spans="1:20" s="144" customFormat="1" ht="16.149999999999999" customHeight="1">
      <c r="A14" s="202">
        <v>4</v>
      </c>
      <c r="B14" s="138" t="s">
        <v>795</v>
      </c>
      <c r="C14" s="532">
        <v>1117</v>
      </c>
      <c r="D14" s="532">
        <v>26</v>
      </c>
      <c r="E14" s="533">
        <v>0</v>
      </c>
      <c r="F14" s="532">
        <f t="shared" si="0"/>
        <v>1143</v>
      </c>
      <c r="G14" s="532">
        <v>1053</v>
      </c>
      <c r="H14" s="532">
        <v>26</v>
      </c>
      <c r="I14" s="532">
        <v>0</v>
      </c>
      <c r="J14" s="532">
        <f t="shared" si="1"/>
        <v>1079</v>
      </c>
      <c r="K14" s="532">
        <v>0</v>
      </c>
      <c r="L14" s="532">
        <v>0</v>
      </c>
      <c r="M14" s="532">
        <v>0</v>
      </c>
      <c r="N14" s="532">
        <f t="shared" si="2"/>
        <v>0</v>
      </c>
      <c r="O14" s="532">
        <v>0</v>
      </c>
      <c r="P14" s="532">
        <v>0</v>
      </c>
      <c r="Q14" s="532">
        <v>0</v>
      </c>
      <c r="R14" s="532">
        <v>0</v>
      </c>
    </row>
    <row r="15" spans="1:20" s="144" customFormat="1" ht="16.149999999999999" customHeight="1">
      <c r="A15" s="202">
        <v>5</v>
      </c>
      <c r="B15" s="138" t="s">
        <v>796</v>
      </c>
      <c r="C15" s="532">
        <v>2098</v>
      </c>
      <c r="D15" s="532">
        <v>11</v>
      </c>
      <c r="E15" s="533">
        <v>0</v>
      </c>
      <c r="F15" s="532">
        <f t="shared" si="0"/>
        <v>2109</v>
      </c>
      <c r="G15" s="532">
        <v>1981</v>
      </c>
      <c r="H15" s="532">
        <v>11</v>
      </c>
      <c r="I15" s="532">
        <v>0</v>
      </c>
      <c r="J15" s="532">
        <f t="shared" si="1"/>
        <v>1992</v>
      </c>
      <c r="K15" s="532">
        <v>0</v>
      </c>
      <c r="L15" s="532">
        <v>0</v>
      </c>
      <c r="M15" s="532">
        <v>0</v>
      </c>
      <c r="N15" s="532">
        <f t="shared" si="2"/>
        <v>0</v>
      </c>
      <c r="O15" s="532">
        <v>0</v>
      </c>
      <c r="P15" s="532">
        <v>0</v>
      </c>
      <c r="Q15" s="532">
        <v>0</v>
      </c>
      <c r="R15" s="532">
        <v>0</v>
      </c>
    </row>
    <row r="16" spans="1:20" s="144" customFormat="1" ht="16.149999999999999" customHeight="1">
      <c r="A16" s="202">
        <v>6</v>
      </c>
      <c r="B16" s="138" t="s">
        <v>797</v>
      </c>
      <c r="C16" s="532">
        <v>1203</v>
      </c>
      <c r="D16" s="532">
        <v>0</v>
      </c>
      <c r="E16" s="533">
        <v>0</v>
      </c>
      <c r="F16" s="532">
        <f t="shared" si="0"/>
        <v>1203</v>
      </c>
      <c r="G16" s="532">
        <v>1190</v>
      </c>
      <c r="H16" s="532">
        <v>0</v>
      </c>
      <c r="I16" s="532">
        <v>0</v>
      </c>
      <c r="J16" s="532">
        <f t="shared" si="1"/>
        <v>1190</v>
      </c>
      <c r="K16" s="532">
        <v>0</v>
      </c>
      <c r="L16" s="532">
        <v>0</v>
      </c>
      <c r="M16" s="532">
        <v>0</v>
      </c>
      <c r="N16" s="532">
        <f t="shared" si="2"/>
        <v>0</v>
      </c>
      <c r="O16" s="532">
        <v>0</v>
      </c>
      <c r="P16" s="532">
        <v>0</v>
      </c>
      <c r="Q16" s="532">
        <v>0</v>
      </c>
      <c r="R16" s="532">
        <v>0</v>
      </c>
    </row>
    <row r="17" spans="1:18" s="144" customFormat="1" ht="16.149999999999999" customHeight="1">
      <c r="A17" s="202">
        <v>7</v>
      </c>
      <c r="B17" s="138" t="s">
        <v>798</v>
      </c>
      <c r="C17" s="532">
        <v>3129</v>
      </c>
      <c r="D17" s="532">
        <v>0</v>
      </c>
      <c r="E17" s="533">
        <v>0</v>
      </c>
      <c r="F17" s="532">
        <f t="shared" si="0"/>
        <v>3129</v>
      </c>
      <c r="G17" s="532">
        <v>3270</v>
      </c>
      <c r="H17" s="532">
        <v>0</v>
      </c>
      <c r="I17" s="532">
        <v>0</v>
      </c>
      <c r="J17" s="532">
        <f t="shared" si="1"/>
        <v>3270</v>
      </c>
      <c r="K17" s="532">
        <v>0</v>
      </c>
      <c r="L17" s="532">
        <v>0</v>
      </c>
      <c r="M17" s="532">
        <v>0</v>
      </c>
      <c r="N17" s="532">
        <f t="shared" si="2"/>
        <v>0</v>
      </c>
      <c r="O17" s="532">
        <v>0</v>
      </c>
      <c r="P17" s="532">
        <v>0</v>
      </c>
      <c r="Q17" s="532">
        <v>0</v>
      </c>
      <c r="R17" s="532">
        <v>0</v>
      </c>
    </row>
    <row r="18" spans="1:18" s="144" customFormat="1" ht="16.149999999999999" customHeight="1">
      <c r="A18" s="202">
        <v>8</v>
      </c>
      <c r="B18" s="138" t="s">
        <v>799</v>
      </c>
      <c r="C18" s="532">
        <v>898</v>
      </c>
      <c r="D18" s="532">
        <v>2</v>
      </c>
      <c r="E18" s="533">
        <v>0</v>
      </c>
      <c r="F18" s="532">
        <f t="shared" si="0"/>
        <v>900</v>
      </c>
      <c r="G18" s="532">
        <v>1019</v>
      </c>
      <c r="H18" s="532">
        <v>2</v>
      </c>
      <c r="I18" s="532">
        <v>0</v>
      </c>
      <c r="J18" s="532">
        <f t="shared" si="1"/>
        <v>1021</v>
      </c>
      <c r="K18" s="532">
        <v>0</v>
      </c>
      <c r="L18" s="532">
        <v>0</v>
      </c>
      <c r="M18" s="532">
        <v>0</v>
      </c>
      <c r="N18" s="532">
        <f t="shared" si="2"/>
        <v>0</v>
      </c>
      <c r="O18" s="532">
        <v>0</v>
      </c>
      <c r="P18" s="532">
        <v>0</v>
      </c>
      <c r="Q18" s="532">
        <v>0</v>
      </c>
      <c r="R18" s="532">
        <v>0</v>
      </c>
    </row>
    <row r="19" spans="1:18" s="144" customFormat="1" ht="16.149999999999999" customHeight="1">
      <c r="A19" s="202">
        <v>9</v>
      </c>
      <c r="B19" s="138" t="s">
        <v>800</v>
      </c>
      <c r="C19" s="532">
        <v>525</v>
      </c>
      <c r="D19" s="532">
        <v>1</v>
      </c>
      <c r="E19" s="533">
        <v>0</v>
      </c>
      <c r="F19" s="532">
        <f t="shared" si="0"/>
        <v>526</v>
      </c>
      <c r="G19" s="532">
        <v>474</v>
      </c>
      <c r="H19" s="532">
        <v>1</v>
      </c>
      <c r="I19" s="532">
        <v>0</v>
      </c>
      <c r="J19" s="532">
        <f t="shared" si="1"/>
        <v>475</v>
      </c>
      <c r="K19" s="532">
        <v>0</v>
      </c>
      <c r="L19" s="532">
        <v>0</v>
      </c>
      <c r="M19" s="532">
        <v>0</v>
      </c>
      <c r="N19" s="532">
        <f t="shared" si="2"/>
        <v>0</v>
      </c>
      <c r="O19" s="532">
        <v>0</v>
      </c>
      <c r="P19" s="532">
        <v>0</v>
      </c>
      <c r="Q19" s="532">
        <v>0</v>
      </c>
      <c r="R19" s="532">
        <v>0</v>
      </c>
    </row>
    <row r="20" spans="1:18" s="144" customFormat="1" ht="16.149999999999999" customHeight="1">
      <c r="A20" s="202">
        <v>10</v>
      </c>
      <c r="B20" s="138" t="s">
        <v>801</v>
      </c>
      <c r="C20" s="532">
        <v>1680</v>
      </c>
      <c r="D20" s="532">
        <v>5</v>
      </c>
      <c r="E20" s="533">
        <v>0</v>
      </c>
      <c r="F20" s="532">
        <f t="shared" si="0"/>
        <v>1685</v>
      </c>
      <c r="G20" s="532">
        <v>1537</v>
      </c>
      <c r="H20" s="532">
        <v>5</v>
      </c>
      <c r="I20" s="532">
        <v>0</v>
      </c>
      <c r="J20" s="532">
        <f t="shared" si="1"/>
        <v>1542</v>
      </c>
      <c r="K20" s="532">
        <v>0</v>
      </c>
      <c r="L20" s="532">
        <v>0</v>
      </c>
      <c r="M20" s="532">
        <v>0</v>
      </c>
      <c r="N20" s="532">
        <f t="shared" si="2"/>
        <v>0</v>
      </c>
      <c r="O20" s="532">
        <v>0</v>
      </c>
      <c r="P20" s="532">
        <v>0</v>
      </c>
      <c r="Q20" s="532">
        <v>0</v>
      </c>
      <c r="R20" s="532">
        <v>0</v>
      </c>
    </row>
    <row r="21" spans="1:18" s="144" customFormat="1" ht="16.149999999999999" customHeight="1">
      <c r="A21" s="202">
        <v>11</v>
      </c>
      <c r="B21" s="138" t="s">
        <v>802</v>
      </c>
      <c r="C21" s="532">
        <v>1888</v>
      </c>
      <c r="D21" s="532">
        <v>8</v>
      </c>
      <c r="E21" s="533">
        <v>0</v>
      </c>
      <c r="F21" s="532">
        <f t="shared" si="0"/>
        <v>1896</v>
      </c>
      <c r="G21" s="532">
        <v>1933</v>
      </c>
      <c r="H21" s="532">
        <v>8</v>
      </c>
      <c r="I21" s="532">
        <v>0</v>
      </c>
      <c r="J21" s="532">
        <f t="shared" si="1"/>
        <v>1941</v>
      </c>
      <c r="K21" s="532">
        <v>0</v>
      </c>
      <c r="L21" s="532">
        <v>0</v>
      </c>
      <c r="M21" s="532">
        <v>0</v>
      </c>
      <c r="N21" s="532">
        <f t="shared" si="2"/>
        <v>0</v>
      </c>
      <c r="O21" s="532">
        <v>0</v>
      </c>
      <c r="P21" s="532">
        <v>0</v>
      </c>
      <c r="Q21" s="532">
        <v>0</v>
      </c>
      <c r="R21" s="532">
        <v>0</v>
      </c>
    </row>
    <row r="22" spans="1:18" s="144" customFormat="1" ht="16.149999999999999" customHeight="1">
      <c r="A22" s="202">
        <v>12</v>
      </c>
      <c r="B22" s="138" t="s">
        <v>803</v>
      </c>
      <c r="C22" s="532">
        <v>2518</v>
      </c>
      <c r="D22" s="532">
        <v>9</v>
      </c>
      <c r="E22" s="533">
        <v>0</v>
      </c>
      <c r="F22" s="532">
        <f t="shared" si="0"/>
        <v>2527</v>
      </c>
      <c r="G22" s="532">
        <v>2396</v>
      </c>
      <c r="H22" s="532">
        <v>9</v>
      </c>
      <c r="I22" s="532">
        <v>0</v>
      </c>
      <c r="J22" s="532">
        <f t="shared" si="1"/>
        <v>2405</v>
      </c>
      <c r="K22" s="532">
        <v>0</v>
      </c>
      <c r="L22" s="532">
        <v>0</v>
      </c>
      <c r="M22" s="532">
        <v>0</v>
      </c>
      <c r="N22" s="532">
        <f t="shared" si="2"/>
        <v>0</v>
      </c>
      <c r="O22" s="532">
        <v>0</v>
      </c>
      <c r="P22" s="532">
        <v>0</v>
      </c>
      <c r="Q22" s="532">
        <v>0</v>
      </c>
      <c r="R22" s="532">
        <v>0</v>
      </c>
    </row>
    <row r="23" spans="1:18" s="144" customFormat="1" ht="16.149999999999999" customHeight="1">
      <c r="A23" s="202">
        <v>13</v>
      </c>
      <c r="B23" s="138" t="s">
        <v>804</v>
      </c>
      <c r="C23" s="532">
        <v>2092</v>
      </c>
      <c r="D23" s="532">
        <v>16</v>
      </c>
      <c r="E23" s="533">
        <v>0</v>
      </c>
      <c r="F23" s="532">
        <f t="shared" si="0"/>
        <v>2108</v>
      </c>
      <c r="G23" s="532">
        <v>1974</v>
      </c>
      <c r="H23" s="532">
        <v>16</v>
      </c>
      <c r="I23" s="532">
        <v>0</v>
      </c>
      <c r="J23" s="532">
        <f t="shared" si="1"/>
        <v>1990</v>
      </c>
      <c r="K23" s="532">
        <v>0</v>
      </c>
      <c r="L23" s="532">
        <v>0</v>
      </c>
      <c r="M23" s="532">
        <v>0</v>
      </c>
      <c r="N23" s="532">
        <f t="shared" si="2"/>
        <v>0</v>
      </c>
      <c r="O23" s="532">
        <v>0</v>
      </c>
      <c r="P23" s="532">
        <v>0</v>
      </c>
      <c r="Q23" s="532">
        <v>0</v>
      </c>
      <c r="R23" s="532">
        <v>0</v>
      </c>
    </row>
    <row r="24" spans="1:18" s="144" customFormat="1" ht="16.149999999999999" customHeight="1">
      <c r="A24" s="202">
        <v>14</v>
      </c>
      <c r="B24" s="138" t="s">
        <v>805</v>
      </c>
      <c r="C24" s="532">
        <v>1772</v>
      </c>
      <c r="D24" s="532">
        <v>7</v>
      </c>
      <c r="E24" s="533">
        <v>0</v>
      </c>
      <c r="F24" s="532">
        <f t="shared" si="0"/>
        <v>1779</v>
      </c>
      <c r="G24" s="532">
        <v>1529</v>
      </c>
      <c r="H24" s="532">
        <v>7</v>
      </c>
      <c r="I24" s="532">
        <v>0</v>
      </c>
      <c r="J24" s="532">
        <f t="shared" si="1"/>
        <v>1536</v>
      </c>
      <c r="K24" s="532">
        <v>0</v>
      </c>
      <c r="L24" s="532">
        <v>0</v>
      </c>
      <c r="M24" s="532">
        <v>0</v>
      </c>
      <c r="N24" s="532">
        <f t="shared" si="2"/>
        <v>0</v>
      </c>
      <c r="O24" s="532">
        <v>0</v>
      </c>
      <c r="P24" s="532">
        <v>0</v>
      </c>
      <c r="Q24" s="532">
        <v>0</v>
      </c>
      <c r="R24" s="532">
        <v>0</v>
      </c>
    </row>
    <row r="25" spans="1:18" s="144" customFormat="1" ht="16.149999999999999" customHeight="1">
      <c r="A25" s="202">
        <v>15</v>
      </c>
      <c r="B25" s="138" t="s">
        <v>806</v>
      </c>
      <c r="C25" s="532">
        <v>3049</v>
      </c>
      <c r="D25" s="532">
        <v>3</v>
      </c>
      <c r="E25" s="533">
        <v>0</v>
      </c>
      <c r="F25" s="532">
        <f t="shared" si="0"/>
        <v>3052</v>
      </c>
      <c r="G25" s="532">
        <v>3216</v>
      </c>
      <c r="H25" s="532">
        <v>3</v>
      </c>
      <c r="I25" s="532">
        <v>0</v>
      </c>
      <c r="J25" s="532">
        <f t="shared" si="1"/>
        <v>3219</v>
      </c>
      <c r="K25" s="532">
        <v>0</v>
      </c>
      <c r="L25" s="532">
        <v>0</v>
      </c>
      <c r="M25" s="532">
        <v>0</v>
      </c>
      <c r="N25" s="532">
        <f t="shared" si="2"/>
        <v>0</v>
      </c>
      <c r="O25" s="532">
        <v>0</v>
      </c>
      <c r="P25" s="532">
        <v>0</v>
      </c>
      <c r="Q25" s="532">
        <v>0</v>
      </c>
      <c r="R25" s="532">
        <v>0</v>
      </c>
    </row>
    <row r="26" spans="1:18" s="144" customFormat="1" ht="16.149999999999999" customHeight="1">
      <c r="A26" s="202">
        <v>16</v>
      </c>
      <c r="B26" s="138" t="s">
        <v>807</v>
      </c>
      <c r="C26" s="532">
        <v>2003</v>
      </c>
      <c r="D26" s="532">
        <v>9</v>
      </c>
      <c r="E26" s="533">
        <v>0</v>
      </c>
      <c r="F26" s="532">
        <f t="shared" si="0"/>
        <v>2012</v>
      </c>
      <c r="G26" s="532">
        <v>1834</v>
      </c>
      <c r="H26" s="532">
        <v>9</v>
      </c>
      <c r="I26" s="532">
        <v>0</v>
      </c>
      <c r="J26" s="532">
        <f t="shared" si="1"/>
        <v>1843</v>
      </c>
      <c r="K26" s="532">
        <v>0</v>
      </c>
      <c r="L26" s="532">
        <v>0</v>
      </c>
      <c r="M26" s="532">
        <v>0</v>
      </c>
      <c r="N26" s="532">
        <f t="shared" si="2"/>
        <v>0</v>
      </c>
      <c r="O26" s="532">
        <v>0</v>
      </c>
      <c r="P26" s="532">
        <v>0</v>
      </c>
      <c r="Q26" s="532">
        <v>0</v>
      </c>
      <c r="R26" s="532">
        <v>0</v>
      </c>
    </row>
    <row r="27" spans="1:18" s="144" customFormat="1" ht="16.149999999999999" customHeight="1">
      <c r="A27" s="202">
        <v>17</v>
      </c>
      <c r="B27" s="138" t="s">
        <v>808</v>
      </c>
      <c r="C27" s="532">
        <v>409</v>
      </c>
      <c r="D27" s="532">
        <v>4</v>
      </c>
      <c r="E27" s="533">
        <v>0</v>
      </c>
      <c r="F27" s="532">
        <f t="shared" si="0"/>
        <v>413</v>
      </c>
      <c r="G27" s="532">
        <v>426</v>
      </c>
      <c r="H27" s="532">
        <v>4</v>
      </c>
      <c r="I27" s="532">
        <v>0</v>
      </c>
      <c r="J27" s="532">
        <f t="shared" si="1"/>
        <v>430</v>
      </c>
      <c r="K27" s="532">
        <v>0</v>
      </c>
      <c r="L27" s="532">
        <v>0</v>
      </c>
      <c r="M27" s="532">
        <v>0</v>
      </c>
      <c r="N27" s="532">
        <f t="shared" si="2"/>
        <v>0</v>
      </c>
      <c r="O27" s="532">
        <v>0</v>
      </c>
      <c r="P27" s="532">
        <v>0</v>
      </c>
      <c r="Q27" s="532">
        <v>0</v>
      </c>
      <c r="R27" s="532">
        <v>0</v>
      </c>
    </row>
    <row r="28" spans="1:18" s="144" customFormat="1" ht="16.149999999999999" customHeight="1">
      <c r="A28" s="202">
        <v>18</v>
      </c>
      <c r="B28" s="138" t="s">
        <v>809</v>
      </c>
      <c r="C28" s="532">
        <v>2012</v>
      </c>
      <c r="D28" s="532">
        <v>51</v>
      </c>
      <c r="E28" s="533">
        <v>0</v>
      </c>
      <c r="F28" s="532">
        <f t="shared" si="0"/>
        <v>2063</v>
      </c>
      <c r="G28" s="532">
        <v>1927</v>
      </c>
      <c r="H28" s="532">
        <v>51</v>
      </c>
      <c r="I28" s="532">
        <v>0</v>
      </c>
      <c r="J28" s="532">
        <f t="shared" si="1"/>
        <v>1978</v>
      </c>
      <c r="K28" s="532">
        <v>0</v>
      </c>
      <c r="L28" s="532">
        <v>0</v>
      </c>
      <c r="M28" s="532">
        <v>0</v>
      </c>
      <c r="N28" s="532">
        <f t="shared" si="2"/>
        <v>0</v>
      </c>
      <c r="O28" s="532">
        <v>0</v>
      </c>
      <c r="P28" s="532">
        <v>0</v>
      </c>
      <c r="Q28" s="532">
        <v>0</v>
      </c>
      <c r="R28" s="532">
        <v>0</v>
      </c>
    </row>
    <row r="29" spans="1:18" s="144" customFormat="1" ht="16.149999999999999" customHeight="1">
      <c r="A29" s="202">
        <v>19</v>
      </c>
      <c r="B29" s="138" t="s">
        <v>810</v>
      </c>
      <c r="C29" s="532">
        <v>3265</v>
      </c>
      <c r="D29" s="532">
        <v>11</v>
      </c>
      <c r="E29" s="533">
        <v>0</v>
      </c>
      <c r="F29" s="532">
        <f t="shared" si="0"/>
        <v>3276</v>
      </c>
      <c r="G29" s="532">
        <v>3114</v>
      </c>
      <c r="H29" s="532">
        <v>11</v>
      </c>
      <c r="I29" s="532">
        <v>0</v>
      </c>
      <c r="J29" s="532">
        <f t="shared" si="1"/>
        <v>3125</v>
      </c>
      <c r="K29" s="532">
        <v>0</v>
      </c>
      <c r="L29" s="532">
        <v>0</v>
      </c>
      <c r="M29" s="532">
        <v>0</v>
      </c>
      <c r="N29" s="532">
        <f t="shared" si="2"/>
        <v>0</v>
      </c>
      <c r="O29" s="532">
        <v>0</v>
      </c>
      <c r="P29" s="532">
        <v>0</v>
      </c>
      <c r="Q29" s="532">
        <v>0</v>
      </c>
      <c r="R29" s="532">
        <v>0</v>
      </c>
    </row>
    <row r="30" spans="1:18" s="144" customFormat="1" ht="16.149999999999999" customHeight="1">
      <c r="A30" s="202">
        <v>20</v>
      </c>
      <c r="B30" s="138" t="s">
        <v>811</v>
      </c>
      <c r="C30" s="532">
        <v>2584</v>
      </c>
      <c r="D30" s="532">
        <v>24</v>
      </c>
      <c r="E30" s="533">
        <v>0</v>
      </c>
      <c r="F30" s="532">
        <f t="shared" si="0"/>
        <v>2608</v>
      </c>
      <c r="G30" s="532">
        <v>2278</v>
      </c>
      <c r="H30" s="532">
        <v>24</v>
      </c>
      <c r="I30" s="532">
        <v>0</v>
      </c>
      <c r="J30" s="532">
        <f t="shared" si="1"/>
        <v>2302</v>
      </c>
      <c r="K30" s="532">
        <v>0</v>
      </c>
      <c r="L30" s="532">
        <v>0</v>
      </c>
      <c r="M30" s="532">
        <v>0</v>
      </c>
      <c r="N30" s="532">
        <f t="shared" si="2"/>
        <v>0</v>
      </c>
      <c r="O30" s="532">
        <v>0</v>
      </c>
      <c r="P30" s="532">
        <v>0</v>
      </c>
      <c r="Q30" s="532">
        <v>0</v>
      </c>
      <c r="R30" s="532">
        <v>0</v>
      </c>
    </row>
    <row r="31" spans="1:18" s="144" customFormat="1" ht="16.149999999999999" customHeight="1">
      <c r="A31" s="202">
        <v>21</v>
      </c>
      <c r="B31" s="138" t="s">
        <v>812</v>
      </c>
      <c r="C31" s="532">
        <v>2393</v>
      </c>
      <c r="D31" s="532">
        <v>34</v>
      </c>
      <c r="E31" s="533">
        <v>0</v>
      </c>
      <c r="F31" s="532">
        <f t="shared" si="0"/>
        <v>2427</v>
      </c>
      <c r="G31" s="532">
        <v>2259</v>
      </c>
      <c r="H31" s="532">
        <v>34</v>
      </c>
      <c r="I31" s="532">
        <v>0</v>
      </c>
      <c r="J31" s="532">
        <f t="shared" si="1"/>
        <v>2293</v>
      </c>
      <c r="K31" s="532">
        <v>0</v>
      </c>
      <c r="L31" s="532">
        <v>0</v>
      </c>
      <c r="M31" s="532">
        <v>0</v>
      </c>
      <c r="N31" s="532">
        <f t="shared" si="2"/>
        <v>0</v>
      </c>
      <c r="O31" s="532">
        <v>0</v>
      </c>
      <c r="P31" s="532">
        <v>0</v>
      </c>
      <c r="Q31" s="532">
        <v>0</v>
      </c>
      <c r="R31" s="532">
        <v>0</v>
      </c>
    </row>
    <row r="32" spans="1:18" s="144" customFormat="1" ht="16.149999999999999" customHeight="1">
      <c r="A32" s="202">
        <v>22</v>
      </c>
      <c r="B32" s="138" t="s">
        <v>813</v>
      </c>
      <c r="C32" s="532">
        <v>3013</v>
      </c>
      <c r="D32" s="532">
        <v>20</v>
      </c>
      <c r="E32" s="533">
        <v>0</v>
      </c>
      <c r="F32" s="532">
        <f t="shared" si="0"/>
        <v>3033</v>
      </c>
      <c r="G32" s="532">
        <v>2658</v>
      </c>
      <c r="H32" s="532">
        <v>20</v>
      </c>
      <c r="I32" s="532">
        <v>0</v>
      </c>
      <c r="J32" s="532">
        <f t="shared" si="1"/>
        <v>2678</v>
      </c>
      <c r="K32" s="532">
        <v>0</v>
      </c>
      <c r="L32" s="532">
        <v>0</v>
      </c>
      <c r="M32" s="532">
        <v>0</v>
      </c>
      <c r="N32" s="532">
        <f t="shared" si="2"/>
        <v>0</v>
      </c>
      <c r="O32" s="532">
        <v>0</v>
      </c>
      <c r="P32" s="532">
        <v>0</v>
      </c>
      <c r="Q32" s="532">
        <v>0</v>
      </c>
      <c r="R32" s="532">
        <v>0</v>
      </c>
    </row>
    <row r="33" spans="1:18" s="144" customFormat="1" ht="16.149999999999999" customHeight="1">
      <c r="A33" s="202">
        <v>23</v>
      </c>
      <c r="B33" s="138" t="s">
        <v>814</v>
      </c>
      <c r="C33" s="532">
        <v>2573</v>
      </c>
      <c r="D33" s="532">
        <v>8</v>
      </c>
      <c r="E33" s="533">
        <v>0</v>
      </c>
      <c r="F33" s="532">
        <f t="shared" si="0"/>
        <v>2581</v>
      </c>
      <c r="G33" s="532">
        <v>2092</v>
      </c>
      <c r="H33" s="532">
        <v>8</v>
      </c>
      <c r="I33" s="532">
        <v>0</v>
      </c>
      <c r="J33" s="532">
        <f t="shared" si="1"/>
        <v>2100</v>
      </c>
      <c r="K33" s="532">
        <v>0</v>
      </c>
      <c r="L33" s="532">
        <v>0</v>
      </c>
      <c r="M33" s="532">
        <v>0</v>
      </c>
      <c r="N33" s="532">
        <f t="shared" si="2"/>
        <v>0</v>
      </c>
      <c r="O33" s="532">
        <v>0</v>
      </c>
      <c r="P33" s="532">
        <v>0</v>
      </c>
      <c r="Q33" s="532">
        <v>0</v>
      </c>
      <c r="R33" s="532">
        <v>0</v>
      </c>
    </row>
    <row r="34" spans="1:18" s="144" customFormat="1" ht="16.149999999999999" customHeight="1">
      <c r="A34" s="202">
        <v>24</v>
      </c>
      <c r="B34" s="138" t="s">
        <v>815</v>
      </c>
      <c r="C34" s="532">
        <v>2258</v>
      </c>
      <c r="D34" s="532">
        <v>11</v>
      </c>
      <c r="E34" s="533">
        <v>0</v>
      </c>
      <c r="F34" s="532">
        <f t="shared" si="0"/>
        <v>2269</v>
      </c>
      <c r="G34" s="532">
        <v>2008</v>
      </c>
      <c r="H34" s="532">
        <v>11</v>
      </c>
      <c r="I34" s="532">
        <v>0</v>
      </c>
      <c r="J34" s="532">
        <f t="shared" si="1"/>
        <v>2019</v>
      </c>
      <c r="K34" s="532">
        <v>0</v>
      </c>
      <c r="L34" s="532">
        <v>0</v>
      </c>
      <c r="M34" s="532">
        <v>0</v>
      </c>
      <c r="N34" s="532">
        <f t="shared" si="2"/>
        <v>0</v>
      </c>
      <c r="O34" s="532">
        <v>0</v>
      </c>
      <c r="P34" s="532">
        <v>0</v>
      </c>
      <c r="Q34" s="532">
        <v>0</v>
      </c>
      <c r="R34" s="532">
        <v>0</v>
      </c>
    </row>
    <row r="35" spans="1:18" s="144" customFormat="1" ht="16.149999999999999" customHeight="1">
      <c r="A35" s="202">
        <v>25</v>
      </c>
      <c r="B35" s="138" t="s">
        <v>816</v>
      </c>
      <c r="C35" s="532">
        <v>1514</v>
      </c>
      <c r="D35" s="532">
        <v>4</v>
      </c>
      <c r="E35" s="533">
        <v>0</v>
      </c>
      <c r="F35" s="532">
        <f t="shared" si="0"/>
        <v>1518</v>
      </c>
      <c r="G35" s="532">
        <v>1235</v>
      </c>
      <c r="H35" s="532">
        <v>4</v>
      </c>
      <c r="I35" s="532">
        <v>0</v>
      </c>
      <c r="J35" s="532">
        <f t="shared" si="1"/>
        <v>1239</v>
      </c>
      <c r="K35" s="532">
        <v>0</v>
      </c>
      <c r="L35" s="532">
        <v>0</v>
      </c>
      <c r="M35" s="532">
        <v>0</v>
      </c>
      <c r="N35" s="532">
        <f t="shared" si="2"/>
        <v>0</v>
      </c>
      <c r="O35" s="532">
        <v>0</v>
      </c>
      <c r="P35" s="532">
        <v>0</v>
      </c>
      <c r="Q35" s="532">
        <v>0</v>
      </c>
      <c r="R35" s="532">
        <v>0</v>
      </c>
    </row>
    <row r="36" spans="1:18" s="144" customFormat="1" ht="16.149999999999999" customHeight="1">
      <c r="A36" s="202">
        <v>26</v>
      </c>
      <c r="B36" s="138" t="s">
        <v>817</v>
      </c>
      <c r="C36" s="532">
        <v>1932</v>
      </c>
      <c r="D36" s="532">
        <v>5</v>
      </c>
      <c r="E36" s="533">
        <v>0</v>
      </c>
      <c r="F36" s="532">
        <f t="shared" si="0"/>
        <v>1937</v>
      </c>
      <c r="G36" s="532">
        <v>1630</v>
      </c>
      <c r="H36" s="532">
        <v>5</v>
      </c>
      <c r="I36" s="532">
        <v>0</v>
      </c>
      <c r="J36" s="532">
        <f t="shared" si="1"/>
        <v>1635</v>
      </c>
      <c r="K36" s="532">
        <v>0</v>
      </c>
      <c r="L36" s="532">
        <v>0</v>
      </c>
      <c r="M36" s="532">
        <v>0</v>
      </c>
      <c r="N36" s="532">
        <f t="shared" si="2"/>
        <v>0</v>
      </c>
      <c r="O36" s="532">
        <v>0</v>
      </c>
      <c r="P36" s="532">
        <v>0</v>
      </c>
      <c r="Q36" s="532">
        <v>0</v>
      </c>
      <c r="R36" s="532">
        <v>0</v>
      </c>
    </row>
    <row r="37" spans="1:18" s="144" customFormat="1" ht="16.149999999999999" customHeight="1">
      <c r="A37" s="202">
        <v>27</v>
      </c>
      <c r="B37" s="138" t="s">
        <v>818</v>
      </c>
      <c r="C37" s="532">
        <v>2060</v>
      </c>
      <c r="D37" s="532">
        <v>13</v>
      </c>
      <c r="E37" s="533">
        <v>0</v>
      </c>
      <c r="F37" s="532">
        <f t="shared" si="0"/>
        <v>2073</v>
      </c>
      <c r="G37" s="532">
        <v>1666</v>
      </c>
      <c r="H37" s="532">
        <v>13</v>
      </c>
      <c r="I37" s="532">
        <v>0</v>
      </c>
      <c r="J37" s="532">
        <f t="shared" si="1"/>
        <v>1679</v>
      </c>
      <c r="K37" s="532">
        <v>0</v>
      </c>
      <c r="L37" s="532">
        <v>0</v>
      </c>
      <c r="M37" s="532">
        <v>0</v>
      </c>
      <c r="N37" s="532">
        <f t="shared" si="2"/>
        <v>0</v>
      </c>
      <c r="O37" s="532">
        <v>0</v>
      </c>
      <c r="P37" s="532">
        <v>0</v>
      </c>
      <c r="Q37" s="532">
        <v>0</v>
      </c>
      <c r="R37" s="532">
        <v>0</v>
      </c>
    </row>
    <row r="38" spans="1:18" s="144" customFormat="1" ht="16.149999999999999" customHeight="1">
      <c r="A38" s="202">
        <v>28</v>
      </c>
      <c r="B38" s="138" t="s">
        <v>819</v>
      </c>
      <c r="C38" s="532">
        <v>1815</v>
      </c>
      <c r="D38" s="532">
        <v>14</v>
      </c>
      <c r="E38" s="533">
        <v>0</v>
      </c>
      <c r="F38" s="532">
        <f t="shared" si="0"/>
        <v>1829</v>
      </c>
      <c r="G38" s="532">
        <v>1895</v>
      </c>
      <c r="H38" s="532">
        <v>14</v>
      </c>
      <c r="I38" s="532">
        <v>0</v>
      </c>
      <c r="J38" s="532">
        <f t="shared" si="1"/>
        <v>1909</v>
      </c>
      <c r="K38" s="532">
        <v>0</v>
      </c>
      <c r="L38" s="532">
        <v>0</v>
      </c>
      <c r="M38" s="532">
        <v>0</v>
      </c>
      <c r="N38" s="532">
        <f t="shared" si="2"/>
        <v>0</v>
      </c>
      <c r="O38" s="532">
        <v>0</v>
      </c>
      <c r="P38" s="532">
        <v>0</v>
      </c>
      <c r="Q38" s="532">
        <v>0</v>
      </c>
      <c r="R38" s="532">
        <v>0</v>
      </c>
    </row>
    <row r="39" spans="1:18" s="144" customFormat="1" ht="16.149999999999999" customHeight="1">
      <c r="A39" s="202">
        <v>29</v>
      </c>
      <c r="B39" s="138" t="s">
        <v>820</v>
      </c>
      <c r="C39" s="532">
        <v>1959</v>
      </c>
      <c r="D39" s="532">
        <v>2</v>
      </c>
      <c r="E39" s="533">
        <v>0</v>
      </c>
      <c r="F39" s="532">
        <f t="shared" si="0"/>
        <v>1961</v>
      </c>
      <c r="G39" s="532">
        <v>1855</v>
      </c>
      <c r="H39" s="532">
        <v>2</v>
      </c>
      <c r="I39" s="532">
        <v>0</v>
      </c>
      <c r="J39" s="532">
        <f t="shared" si="1"/>
        <v>1857</v>
      </c>
      <c r="K39" s="532">
        <v>0</v>
      </c>
      <c r="L39" s="532">
        <v>0</v>
      </c>
      <c r="M39" s="532">
        <v>0</v>
      </c>
      <c r="N39" s="532">
        <f t="shared" si="2"/>
        <v>0</v>
      </c>
      <c r="O39" s="532">
        <v>0</v>
      </c>
      <c r="P39" s="532">
        <v>0</v>
      </c>
      <c r="Q39" s="532">
        <v>0</v>
      </c>
      <c r="R39" s="532">
        <v>0</v>
      </c>
    </row>
    <row r="40" spans="1:18" s="144" customFormat="1" ht="16.149999999999999" customHeight="1">
      <c r="A40" s="202">
        <v>30</v>
      </c>
      <c r="B40" s="138" t="s">
        <v>821</v>
      </c>
      <c r="C40" s="532">
        <v>1002</v>
      </c>
      <c r="D40" s="532">
        <v>15</v>
      </c>
      <c r="E40" s="533">
        <v>0</v>
      </c>
      <c r="F40" s="532">
        <f t="shared" si="0"/>
        <v>1017</v>
      </c>
      <c r="G40" s="532">
        <v>1074</v>
      </c>
      <c r="H40" s="532">
        <v>15</v>
      </c>
      <c r="I40" s="532">
        <v>0</v>
      </c>
      <c r="J40" s="532">
        <f t="shared" si="1"/>
        <v>1089</v>
      </c>
      <c r="K40" s="532">
        <v>0</v>
      </c>
      <c r="L40" s="532">
        <v>0</v>
      </c>
      <c r="M40" s="532">
        <v>0</v>
      </c>
      <c r="N40" s="532">
        <f t="shared" si="2"/>
        <v>0</v>
      </c>
      <c r="O40" s="532">
        <v>0</v>
      </c>
      <c r="P40" s="532">
        <v>0</v>
      </c>
      <c r="Q40" s="532">
        <v>0</v>
      </c>
      <c r="R40" s="532">
        <v>0</v>
      </c>
    </row>
    <row r="41" spans="1:18" s="144" customFormat="1" ht="16.149999999999999" customHeight="1">
      <c r="A41" s="202">
        <v>31</v>
      </c>
      <c r="B41" s="330" t="s">
        <v>822</v>
      </c>
      <c r="C41" s="532">
        <v>477</v>
      </c>
      <c r="D41" s="532">
        <v>0</v>
      </c>
      <c r="E41" s="533">
        <v>0</v>
      </c>
      <c r="F41" s="532">
        <f t="shared" si="0"/>
        <v>477</v>
      </c>
      <c r="G41" s="532">
        <v>478</v>
      </c>
      <c r="H41" s="532">
        <v>0</v>
      </c>
      <c r="I41" s="532">
        <v>0</v>
      </c>
      <c r="J41" s="532">
        <f t="shared" si="1"/>
        <v>478</v>
      </c>
      <c r="K41" s="532">
        <v>0</v>
      </c>
      <c r="L41" s="532">
        <v>0</v>
      </c>
      <c r="M41" s="532">
        <v>0</v>
      </c>
      <c r="N41" s="532">
        <f t="shared" si="2"/>
        <v>0</v>
      </c>
      <c r="O41" s="532">
        <v>0</v>
      </c>
      <c r="P41" s="532">
        <v>0</v>
      </c>
      <c r="Q41" s="532">
        <v>0</v>
      </c>
      <c r="R41" s="532">
        <v>0</v>
      </c>
    </row>
    <row r="42" spans="1:18" s="144" customFormat="1" ht="16.149999999999999" customHeight="1">
      <c r="A42" s="202">
        <v>32</v>
      </c>
      <c r="B42" s="330" t="s">
        <v>823</v>
      </c>
      <c r="C42" s="532">
        <v>753</v>
      </c>
      <c r="D42" s="532">
        <v>0</v>
      </c>
      <c r="E42" s="533">
        <v>0</v>
      </c>
      <c r="F42" s="532">
        <f t="shared" si="0"/>
        <v>753</v>
      </c>
      <c r="G42" s="532">
        <v>735</v>
      </c>
      <c r="H42" s="532">
        <v>0</v>
      </c>
      <c r="I42" s="532">
        <v>0</v>
      </c>
      <c r="J42" s="532">
        <f t="shared" si="1"/>
        <v>735</v>
      </c>
      <c r="K42" s="532">
        <v>0</v>
      </c>
      <c r="L42" s="532">
        <v>0</v>
      </c>
      <c r="M42" s="532">
        <v>0</v>
      </c>
      <c r="N42" s="532">
        <f t="shared" si="2"/>
        <v>0</v>
      </c>
      <c r="O42" s="532">
        <v>0</v>
      </c>
      <c r="P42" s="532">
        <v>0</v>
      </c>
      <c r="Q42" s="532">
        <v>0</v>
      </c>
      <c r="R42" s="532">
        <v>0</v>
      </c>
    </row>
    <row r="43" spans="1:18" s="144" customFormat="1" ht="16.149999999999999" customHeight="1">
      <c r="A43" s="202">
        <v>33</v>
      </c>
      <c r="B43" s="330" t="s">
        <v>824</v>
      </c>
      <c r="C43" s="532">
        <v>1667</v>
      </c>
      <c r="D43" s="532">
        <v>1</v>
      </c>
      <c r="E43" s="533">
        <v>0</v>
      </c>
      <c r="F43" s="532">
        <f t="shared" si="0"/>
        <v>1668</v>
      </c>
      <c r="G43" s="532">
        <v>2084</v>
      </c>
      <c r="H43" s="532">
        <v>1</v>
      </c>
      <c r="I43" s="532">
        <v>0</v>
      </c>
      <c r="J43" s="532">
        <f t="shared" si="1"/>
        <v>2085</v>
      </c>
      <c r="K43" s="532">
        <v>0</v>
      </c>
      <c r="L43" s="532">
        <v>0</v>
      </c>
      <c r="M43" s="532">
        <v>0</v>
      </c>
      <c r="N43" s="532">
        <f t="shared" si="2"/>
        <v>0</v>
      </c>
      <c r="O43" s="532">
        <v>0</v>
      </c>
      <c r="P43" s="532">
        <v>0</v>
      </c>
      <c r="Q43" s="532">
        <v>0</v>
      </c>
      <c r="R43" s="532">
        <v>0</v>
      </c>
    </row>
    <row r="44" spans="1:18" s="144" customFormat="1" ht="16.149999999999999" customHeight="1">
      <c r="A44" s="202">
        <v>34</v>
      </c>
      <c r="B44" s="330" t="s">
        <v>825</v>
      </c>
      <c r="C44" s="532">
        <v>1048</v>
      </c>
      <c r="D44" s="532">
        <v>10</v>
      </c>
      <c r="E44" s="533">
        <v>0</v>
      </c>
      <c r="F44" s="532">
        <f t="shared" si="0"/>
        <v>1058</v>
      </c>
      <c r="G44" s="532">
        <v>984</v>
      </c>
      <c r="H44" s="532">
        <v>10</v>
      </c>
      <c r="I44" s="532">
        <v>0</v>
      </c>
      <c r="J44" s="532">
        <f t="shared" si="1"/>
        <v>994</v>
      </c>
      <c r="K44" s="532">
        <v>0</v>
      </c>
      <c r="L44" s="532">
        <v>0</v>
      </c>
      <c r="M44" s="532">
        <v>0</v>
      </c>
      <c r="N44" s="532">
        <f t="shared" si="2"/>
        <v>0</v>
      </c>
      <c r="O44" s="532">
        <v>0</v>
      </c>
      <c r="P44" s="532">
        <v>0</v>
      </c>
      <c r="Q44" s="532">
        <v>0</v>
      </c>
      <c r="R44" s="532">
        <v>0</v>
      </c>
    </row>
    <row r="45" spans="1:18" s="144" customFormat="1" ht="16.149999999999999" customHeight="1">
      <c r="A45" s="202">
        <v>35</v>
      </c>
      <c r="B45" s="330" t="s">
        <v>826</v>
      </c>
      <c r="C45" s="532">
        <v>1492</v>
      </c>
      <c r="D45" s="532">
        <v>3</v>
      </c>
      <c r="E45" s="533">
        <v>0</v>
      </c>
      <c r="F45" s="532">
        <f t="shared" si="0"/>
        <v>1495</v>
      </c>
      <c r="G45" s="532">
        <v>1477</v>
      </c>
      <c r="H45" s="532">
        <v>3</v>
      </c>
      <c r="I45" s="532">
        <v>0</v>
      </c>
      <c r="J45" s="532">
        <f t="shared" si="1"/>
        <v>1480</v>
      </c>
      <c r="K45" s="532">
        <v>0</v>
      </c>
      <c r="L45" s="532">
        <v>0</v>
      </c>
      <c r="M45" s="532">
        <v>0</v>
      </c>
      <c r="N45" s="532">
        <f t="shared" si="2"/>
        <v>0</v>
      </c>
      <c r="O45" s="532">
        <v>0</v>
      </c>
      <c r="P45" s="532">
        <v>0</v>
      </c>
      <c r="Q45" s="532">
        <v>0</v>
      </c>
      <c r="R45" s="532">
        <v>0</v>
      </c>
    </row>
    <row r="46" spans="1:18" s="144" customFormat="1" ht="16.149999999999999" customHeight="1">
      <c r="A46" s="202">
        <v>36</v>
      </c>
      <c r="B46" s="330" t="s">
        <v>827</v>
      </c>
      <c r="C46" s="532">
        <v>1283</v>
      </c>
      <c r="D46" s="532">
        <v>2</v>
      </c>
      <c r="E46" s="533">
        <v>0</v>
      </c>
      <c r="F46" s="532">
        <f t="shared" si="0"/>
        <v>1285</v>
      </c>
      <c r="G46" s="532">
        <v>1275</v>
      </c>
      <c r="H46" s="532">
        <v>2</v>
      </c>
      <c r="I46" s="532">
        <v>0</v>
      </c>
      <c r="J46" s="532">
        <f t="shared" si="1"/>
        <v>1277</v>
      </c>
      <c r="K46" s="532">
        <v>0</v>
      </c>
      <c r="L46" s="532">
        <v>0</v>
      </c>
      <c r="M46" s="532">
        <v>0</v>
      </c>
      <c r="N46" s="532">
        <f t="shared" si="2"/>
        <v>0</v>
      </c>
      <c r="O46" s="532">
        <v>0</v>
      </c>
      <c r="P46" s="532">
        <v>0</v>
      </c>
      <c r="Q46" s="532">
        <v>0</v>
      </c>
      <c r="R46" s="532">
        <v>0</v>
      </c>
    </row>
    <row r="47" spans="1:18" s="144" customFormat="1" ht="16.149999999999999" customHeight="1">
      <c r="A47" s="202">
        <v>37</v>
      </c>
      <c r="B47" s="330" t="s">
        <v>828</v>
      </c>
      <c r="C47" s="532">
        <v>1679</v>
      </c>
      <c r="D47" s="532">
        <v>31</v>
      </c>
      <c r="E47" s="533">
        <v>0</v>
      </c>
      <c r="F47" s="532">
        <f t="shared" si="0"/>
        <v>1710</v>
      </c>
      <c r="G47" s="532">
        <v>1343</v>
      </c>
      <c r="H47" s="532">
        <v>31</v>
      </c>
      <c r="I47" s="532">
        <v>0</v>
      </c>
      <c r="J47" s="532">
        <f t="shared" si="1"/>
        <v>1374</v>
      </c>
      <c r="K47" s="532">
        <v>0</v>
      </c>
      <c r="L47" s="532">
        <v>0</v>
      </c>
      <c r="M47" s="532">
        <v>0</v>
      </c>
      <c r="N47" s="532">
        <f t="shared" si="2"/>
        <v>0</v>
      </c>
      <c r="O47" s="532">
        <v>0</v>
      </c>
      <c r="P47" s="532">
        <v>0</v>
      </c>
      <c r="Q47" s="532">
        <v>0</v>
      </c>
      <c r="R47" s="532">
        <v>0</v>
      </c>
    </row>
    <row r="48" spans="1:18" s="144" customFormat="1" ht="16.149999999999999" customHeight="1">
      <c r="A48" s="202">
        <v>38</v>
      </c>
      <c r="B48" s="330" t="s">
        <v>829</v>
      </c>
      <c r="C48" s="532">
        <v>1499</v>
      </c>
      <c r="D48" s="532">
        <v>24</v>
      </c>
      <c r="E48" s="533">
        <v>0</v>
      </c>
      <c r="F48" s="532">
        <f t="shared" si="0"/>
        <v>1523</v>
      </c>
      <c r="G48" s="532">
        <v>1298</v>
      </c>
      <c r="H48" s="532">
        <v>24</v>
      </c>
      <c r="I48" s="532">
        <v>0</v>
      </c>
      <c r="J48" s="532">
        <f t="shared" si="1"/>
        <v>1322</v>
      </c>
      <c r="K48" s="532">
        <v>0</v>
      </c>
      <c r="L48" s="532">
        <v>0</v>
      </c>
      <c r="M48" s="532">
        <v>0</v>
      </c>
      <c r="N48" s="532">
        <f t="shared" si="2"/>
        <v>0</v>
      </c>
      <c r="O48" s="532">
        <v>0</v>
      </c>
      <c r="P48" s="532">
        <v>0</v>
      </c>
      <c r="Q48" s="532">
        <v>0</v>
      </c>
      <c r="R48" s="532">
        <v>0</v>
      </c>
    </row>
    <row r="49" spans="1:18" s="144" customFormat="1" ht="16.149999999999999" customHeight="1">
      <c r="A49" s="749" t="s">
        <v>14</v>
      </c>
      <c r="B49" s="951"/>
      <c r="C49" s="534">
        <f>SUM(C11:C48)</f>
        <v>69869</v>
      </c>
      <c r="D49" s="534">
        <f>SUM(D11:D48)</f>
        <v>426</v>
      </c>
      <c r="E49" s="535">
        <v>0</v>
      </c>
      <c r="F49" s="534">
        <f t="shared" si="0"/>
        <v>70295</v>
      </c>
      <c r="G49" s="534">
        <f>SUM(G11:G48)</f>
        <v>66124</v>
      </c>
      <c r="H49" s="534">
        <f>SUM(H11:H48)</f>
        <v>426</v>
      </c>
      <c r="I49" s="534">
        <v>0</v>
      </c>
      <c r="J49" s="534">
        <f t="shared" si="1"/>
        <v>66550</v>
      </c>
      <c r="K49" s="534">
        <v>0</v>
      </c>
      <c r="L49" s="534">
        <v>0</v>
      </c>
      <c r="M49" s="534">
        <v>0</v>
      </c>
      <c r="N49" s="534">
        <f t="shared" si="2"/>
        <v>0</v>
      </c>
      <c r="O49" s="534">
        <v>0</v>
      </c>
      <c r="P49" s="534">
        <v>0</v>
      </c>
      <c r="Q49" s="534">
        <v>0</v>
      </c>
      <c r="R49" s="534">
        <v>0</v>
      </c>
    </row>
    <row r="53" spans="1:18" ht="15" customHeight="1">
      <c r="O53" s="641" t="s">
        <v>1027</v>
      </c>
      <c r="P53" s="641"/>
      <c r="Q53" s="641"/>
      <c r="R53" s="641"/>
    </row>
    <row r="54" spans="1:18" ht="15" customHeight="1">
      <c r="O54" s="641"/>
      <c r="P54" s="641"/>
      <c r="Q54" s="641"/>
      <c r="R54" s="641"/>
    </row>
    <row r="55" spans="1:18" ht="15" customHeight="1">
      <c r="O55" s="641"/>
      <c r="P55" s="641"/>
      <c r="Q55" s="641"/>
      <c r="R55" s="641"/>
    </row>
    <row r="56" spans="1:18" ht="15" customHeight="1">
      <c r="O56" s="641"/>
      <c r="P56" s="641"/>
      <c r="Q56" s="641"/>
      <c r="R56" s="641"/>
    </row>
  </sheetData>
  <mergeCells count="13">
    <mergeCell ref="O53:R56"/>
    <mergeCell ref="R1:S1"/>
    <mergeCell ref="B4:T4"/>
    <mergeCell ref="A6:B6"/>
    <mergeCell ref="A8:A9"/>
    <mergeCell ref="B8:B9"/>
    <mergeCell ref="G1:M1"/>
    <mergeCell ref="E2:O2"/>
    <mergeCell ref="A49:B49"/>
    <mergeCell ref="O8:R8"/>
    <mergeCell ref="C8:F8"/>
    <mergeCell ref="K8:N8"/>
    <mergeCell ref="G8:J8"/>
  </mergeCells>
  <phoneticPr fontId="0" type="noConversion"/>
  <printOptions horizontalCentered="1"/>
  <pageMargins left="0.70866141732283472" right="0.70866141732283472" top="0.23622047244094491" bottom="0" header="0.31496062992125984" footer="0.18"/>
  <pageSetup paperSize="9" scale="60" orientation="landscape" r:id="rId1"/>
</worksheet>
</file>

<file path=xl/worksheets/sheet63.xml><?xml version="1.0" encoding="utf-8"?>
<worksheet xmlns="http://schemas.openxmlformats.org/spreadsheetml/2006/main" xmlns:r="http://schemas.openxmlformats.org/officeDocument/2006/relationships">
  <sheetPr>
    <pageSetUpPr fitToPage="1"/>
  </sheetPr>
  <dimension ref="A1:T56"/>
  <sheetViews>
    <sheetView view="pageBreakPreview" topLeftCell="E42" zoomScaleNormal="80" zoomScaleSheetLayoutView="100" workbookViewId="0">
      <selection activeCell="I55" sqref="I55:K58"/>
    </sheetView>
  </sheetViews>
  <sheetFormatPr defaultColWidth="9.140625" defaultRowHeight="15"/>
  <cols>
    <col min="1" max="1" width="9.140625" style="67"/>
    <col min="2" max="2" width="20.28515625" style="67" customWidth="1"/>
    <col min="3" max="3" width="15.42578125" style="67" customWidth="1"/>
    <col min="4" max="4" width="14.85546875" style="67" customWidth="1"/>
    <col min="5" max="5" width="11.85546875" style="67" customWidth="1"/>
    <col min="6" max="6" width="9.85546875" style="67" customWidth="1"/>
    <col min="7" max="7" width="12.7109375" style="67" customWidth="1"/>
    <col min="8" max="9" width="11" style="67" customWidth="1"/>
    <col min="10" max="10" width="14.140625" style="67" customWidth="1"/>
    <col min="11" max="11" width="12.28515625" style="67" customWidth="1"/>
    <col min="12" max="12" width="13.140625" style="67" customWidth="1"/>
    <col min="13" max="13" width="9.7109375" style="67" customWidth="1"/>
    <col min="14" max="14" width="9.5703125" style="67" customWidth="1"/>
    <col min="15" max="15" width="12.7109375" style="67" customWidth="1"/>
    <col min="16" max="16" width="13.28515625" style="67" customWidth="1"/>
    <col min="17" max="17" width="11.28515625" style="67" customWidth="1"/>
    <col min="18" max="18" width="9.28515625" style="67" customWidth="1"/>
    <col min="19" max="19" width="9.140625" style="67"/>
    <col min="20" max="20" width="12.28515625" style="67" customWidth="1"/>
    <col min="21" max="16384" width="9.140625" style="67"/>
  </cols>
  <sheetData>
    <row r="1" spans="1:20" s="14" customFormat="1" ht="15.75">
      <c r="C1" s="37"/>
      <c r="D1" s="37"/>
      <c r="E1" s="37"/>
      <c r="F1" s="37"/>
      <c r="G1" s="37"/>
      <c r="H1" s="37"/>
      <c r="I1" s="93" t="s">
        <v>0</v>
      </c>
      <c r="J1" s="37"/>
      <c r="Q1" s="774" t="s">
        <v>553</v>
      </c>
      <c r="R1" s="774"/>
    </row>
    <row r="2" spans="1:20" s="14" customFormat="1" ht="20.25">
      <c r="G2" s="668" t="s">
        <v>652</v>
      </c>
      <c r="H2" s="668"/>
      <c r="I2" s="668"/>
      <c r="J2" s="668"/>
      <c r="K2" s="668"/>
      <c r="L2" s="668"/>
      <c r="M2" s="668"/>
      <c r="N2" s="36"/>
      <c r="O2" s="36"/>
      <c r="P2" s="36"/>
      <c r="Q2" s="36"/>
    </row>
    <row r="3" spans="1:20" s="14" customFormat="1" ht="20.25">
      <c r="G3" s="111"/>
      <c r="H3" s="111"/>
      <c r="I3" s="111"/>
      <c r="J3" s="111"/>
      <c r="K3" s="111"/>
      <c r="L3" s="111"/>
      <c r="M3" s="111"/>
      <c r="N3" s="36"/>
      <c r="O3" s="36"/>
      <c r="P3" s="36"/>
      <c r="Q3" s="36"/>
    </row>
    <row r="4" spans="1:20" ht="18">
      <c r="B4" s="948" t="s">
        <v>732</v>
      </c>
      <c r="C4" s="948"/>
      <c r="D4" s="948"/>
      <c r="E4" s="948"/>
      <c r="F4" s="948"/>
      <c r="G4" s="948"/>
      <c r="H4" s="948"/>
      <c r="I4" s="948"/>
      <c r="J4" s="948"/>
      <c r="K4" s="948"/>
      <c r="L4" s="948"/>
      <c r="M4" s="948"/>
      <c r="N4" s="948"/>
      <c r="O4" s="948"/>
      <c r="P4" s="948"/>
      <c r="Q4" s="948"/>
      <c r="R4" s="948"/>
      <c r="S4" s="948"/>
      <c r="T4" s="948"/>
    </row>
    <row r="5" spans="1:20" ht="15.75">
      <c r="C5" s="68"/>
      <c r="D5" s="69"/>
      <c r="E5" s="68"/>
      <c r="F5" s="68"/>
      <c r="G5" s="68"/>
      <c r="H5" s="68"/>
      <c r="I5" s="68"/>
      <c r="J5" s="68"/>
      <c r="K5" s="68"/>
      <c r="L5" s="68"/>
      <c r="M5" s="68"/>
      <c r="N5" s="68"/>
      <c r="O5" s="68"/>
      <c r="P5" s="68"/>
      <c r="Q5" s="68"/>
      <c r="R5" s="68"/>
      <c r="S5" s="68"/>
      <c r="T5" s="68"/>
    </row>
    <row r="6" spans="1:20">
      <c r="A6" s="76" t="s">
        <v>873</v>
      </c>
    </row>
    <row r="7" spans="1:20">
      <c r="B7" s="70"/>
      <c r="Q7" s="100" t="s">
        <v>135</v>
      </c>
    </row>
    <row r="8" spans="1:20" s="71" customFormat="1" ht="32.450000000000003" customHeight="1">
      <c r="A8" s="738" t="s">
        <v>2</v>
      </c>
      <c r="B8" s="958" t="s">
        <v>3</v>
      </c>
      <c r="C8" s="955" t="s">
        <v>465</v>
      </c>
      <c r="D8" s="955"/>
      <c r="E8" s="955"/>
      <c r="F8" s="955"/>
      <c r="G8" s="955" t="s">
        <v>466</v>
      </c>
      <c r="H8" s="955"/>
      <c r="I8" s="955"/>
      <c r="J8" s="955"/>
      <c r="K8" s="955" t="s">
        <v>467</v>
      </c>
      <c r="L8" s="955"/>
      <c r="M8" s="955"/>
      <c r="N8" s="955"/>
      <c r="O8" s="955" t="s">
        <v>468</v>
      </c>
      <c r="P8" s="955"/>
      <c r="Q8" s="955"/>
      <c r="R8" s="949"/>
      <c r="S8" s="957" t="s">
        <v>158</v>
      </c>
    </row>
    <row r="9" spans="1:20" s="72" customFormat="1" ht="75" customHeight="1">
      <c r="A9" s="738"/>
      <c r="B9" s="959"/>
      <c r="C9" s="75" t="s">
        <v>155</v>
      </c>
      <c r="D9" s="115" t="s">
        <v>157</v>
      </c>
      <c r="E9" s="75" t="s">
        <v>134</v>
      </c>
      <c r="F9" s="115" t="s">
        <v>156</v>
      </c>
      <c r="G9" s="75" t="s">
        <v>247</v>
      </c>
      <c r="H9" s="115" t="s">
        <v>157</v>
      </c>
      <c r="I9" s="75" t="s">
        <v>134</v>
      </c>
      <c r="J9" s="115" t="s">
        <v>156</v>
      </c>
      <c r="K9" s="75" t="s">
        <v>247</v>
      </c>
      <c r="L9" s="115" t="s">
        <v>157</v>
      </c>
      <c r="M9" s="75" t="s">
        <v>134</v>
      </c>
      <c r="N9" s="115" t="s">
        <v>156</v>
      </c>
      <c r="O9" s="75" t="s">
        <v>247</v>
      </c>
      <c r="P9" s="115" t="s">
        <v>157</v>
      </c>
      <c r="Q9" s="75" t="s">
        <v>134</v>
      </c>
      <c r="R9" s="116" t="s">
        <v>156</v>
      </c>
      <c r="S9" s="957"/>
    </row>
    <row r="10" spans="1:20" s="72" customFormat="1" ht="16.149999999999999" customHeight="1">
      <c r="A10" s="5">
        <v>1</v>
      </c>
      <c r="B10" s="74">
        <v>2</v>
      </c>
      <c r="C10" s="66">
        <v>3</v>
      </c>
      <c r="D10" s="66">
        <v>4</v>
      </c>
      <c r="E10" s="66">
        <v>5</v>
      </c>
      <c r="F10" s="66">
        <v>6</v>
      </c>
      <c r="G10" s="66">
        <v>7</v>
      </c>
      <c r="H10" s="66">
        <v>8</v>
      </c>
      <c r="I10" s="66">
        <v>9</v>
      </c>
      <c r="J10" s="66">
        <v>10</v>
      </c>
      <c r="K10" s="66">
        <v>11</v>
      </c>
      <c r="L10" s="66">
        <v>12</v>
      </c>
      <c r="M10" s="66">
        <v>13</v>
      </c>
      <c r="N10" s="66">
        <v>14</v>
      </c>
      <c r="O10" s="66">
        <v>15</v>
      </c>
      <c r="P10" s="66">
        <v>16</v>
      </c>
      <c r="Q10" s="66">
        <v>17</v>
      </c>
      <c r="R10" s="107">
        <v>18</v>
      </c>
      <c r="S10" s="114">
        <v>19</v>
      </c>
    </row>
    <row r="11" spans="1:20" s="72" customFormat="1" ht="16.149999999999999" customHeight="1">
      <c r="A11" s="58">
        <v>1</v>
      </c>
      <c r="B11" s="138" t="s">
        <v>792</v>
      </c>
      <c r="C11" s="536">
        <v>0</v>
      </c>
      <c r="D11" s="536">
        <v>0</v>
      </c>
      <c r="E11" s="536">
        <v>0</v>
      </c>
      <c r="F11" s="536">
        <v>0</v>
      </c>
      <c r="G11" s="536">
        <v>0</v>
      </c>
      <c r="H11" s="536">
        <v>0</v>
      </c>
      <c r="I11" s="536">
        <v>0</v>
      </c>
      <c r="J11" s="536">
        <v>0</v>
      </c>
      <c r="K11" s="536">
        <v>0</v>
      </c>
      <c r="L11" s="536">
        <v>0</v>
      </c>
      <c r="M11" s="536">
        <v>0</v>
      </c>
      <c r="N11" s="536">
        <v>0</v>
      </c>
      <c r="O11" s="536">
        <v>0</v>
      </c>
      <c r="P11" s="536">
        <v>0</v>
      </c>
      <c r="Q11" s="536">
        <v>0</v>
      </c>
      <c r="R11" s="536">
        <v>0</v>
      </c>
      <c r="S11" s="536">
        <v>0</v>
      </c>
    </row>
    <row r="12" spans="1:20" s="72" customFormat="1" ht="16.149999999999999" customHeight="1">
      <c r="A12" s="58">
        <v>2</v>
      </c>
      <c r="B12" s="138" t="s">
        <v>793</v>
      </c>
      <c r="C12" s="536">
        <v>0</v>
      </c>
      <c r="D12" s="536">
        <v>0</v>
      </c>
      <c r="E12" s="536">
        <v>0</v>
      </c>
      <c r="F12" s="536">
        <v>0</v>
      </c>
      <c r="G12" s="536">
        <v>0</v>
      </c>
      <c r="H12" s="536">
        <v>0</v>
      </c>
      <c r="I12" s="536">
        <v>0</v>
      </c>
      <c r="J12" s="536">
        <v>0</v>
      </c>
      <c r="K12" s="536">
        <v>0</v>
      </c>
      <c r="L12" s="536">
        <v>0</v>
      </c>
      <c r="M12" s="536">
        <v>0</v>
      </c>
      <c r="N12" s="536">
        <v>0</v>
      </c>
      <c r="O12" s="536">
        <v>0</v>
      </c>
      <c r="P12" s="536">
        <v>0</v>
      </c>
      <c r="Q12" s="536">
        <v>0</v>
      </c>
      <c r="R12" s="536">
        <v>0</v>
      </c>
      <c r="S12" s="536">
        <v>0</v>
      </c>
    </row>
    <row r="13" spans="1:20" s="72" customFormat="1" ht="16.149999999999999" customHeight="1">
      <c r="A13" s="58">
        <v>3</v>
      </c>
      <c r="B13" s="138" t="s">
        <v>794</v>
      </c>
      <c r="C13" s="536">
        <v>0</v>
      </c>
      <c r="D13" s="536">
        <v>0</v>
      </c>
      <c r="E13" s="536">
        <v>0</v>
      </c>
      <c r="F13" s="536">
        <v>0</v>
      </c>
      <c r="G13" s="536">
        <v>0</v>
      </c>
      <c r="H13" s="536">
        <v>0</v>
      </c>
      <c r="I13" s="536">
        <v>0</v>
      </c>
      <c r="J13" s="536">
        <v>0</v>
      </c>
      <c r="K13" s="536">
        <v>0</v>
      </c>
      <c r="L13" s="536">
        <v>0</v>
      </c>
      <c r="M13" s="536">
        <v>0</v>
      </c>
      <c r="N13" s="536">
        <v>0</v>
      </c>
      <c r="O13" s="536">
        <v>0</v>
      </c>
      <c r="P13" s="536">
        <v>0</v>
      </c>
      <c r="Q13" s="536">
        <v>0</v>
      </c>
      <c r="R13" s="536">
        <v>0</v>
      </c>
      <c r="S13" s="536">
        <v>0</v>
      </c>
    </row>
    <row r="14" spans="1:20" s="72" customFormat="1" ht="16.149999999999999" customHeight="1">
      <c r="A14" s="58">
        <v>4</v>
      </c>
      <c r="B14" s="138" t="s">
        <v>795</v>
      </c>
      <c r="C14" s="536">
        <v>0</v>
      </c>
      <c r="D14" s="536">
        <v>0</v>
      </c>
      <c r="E14" s="536">
        <v>0</v>
      </c>
      <c r="F14" s="536">
        <v>0</v>
      </c>
      <c r="G14" s="536">
        <v>0</v>
      </c>
      <c r="H14" s="536">
        <v>0</v>
      </c>
      <c r="I14" s="536">
        <v>0</v>
      </c>
      <c r="J14" s="536">
        <v>0</v>
      </c>
      <c r="K14" s="536">
        <v>0</v>
      </c>
      <c r="L14" s="536">
        <v>0</v>
      </c>
      <c r="M14" s="536">
        <v>0</v>
      </c>
      <c r="N14" s="536">
        <v>0</v>
      </c>
      <c r="O14" s="536">
        <v>0</v>
      </c>
      <c r="P14" s="536">
        <v>0</v>
      </c>
      <c r="Q14" s="536">
        <v>0</v>
      </c>
      <c r="R14" s="536">
        <v>0</v>
      </c>
      <c r="S14" s="536">
        <v>0</v>
      </c>
    </row>
    <row r="15" spans="1:20" s="72" customFormat="1" ht="16.149999999999999" customHeight="1">
      <c r="A15" s="58">
        <v>5</v>
      </c>
      <c r="B15" s="138" t="s">
        <v>796</v>
      </c>
      <c r="C15" s="536">
        <v>0</v>
      </c>
      <c r="D15" s="536">
        <v>0</v>
      </c>
      <c r="E15" s="536">
        <v>0</v>
      </c>
      <c r="F15" s="536">
        <v>0</v>
      </c>
      <c r="G15" s="536">
        <v>0</v>
      </c>
      <c r="H15" s="536">
        <v>0</v>
      </c>
      <c r="I15" s="536">
        <v>0</v>
      </c>
      <c r="J15" s="536">
        <v>0</v>
      </c>
      <c r="K15" s="536">
        <v>0</v>
      </c>
      <c r="L15" s="536">
        <v>0</v>
      </c>
      <c r="M15" s="536">
        <v>0</v>
      </c>
      <c r="N15" s="536">
        <v>0</v>
      </c>
      <c r="O15" s="536">
        <v>0</v>
      </c>
      <c r="P15" s="536">
        <v>0</v>
      </c>
      <c r="Q15" s="536">
        <v>0</v>
      </c>
      <c r="R15" s="536">
        <v>0</v>
      </c>
      <c r="S15" s="536">
        <v>0</v>
      </c>
    </row>
    <row r="16" spans="1:20" s="72" customFormat="1" ht="16.149999999999999" customHeight="1">
      <c r="A16" s="58">
        <v>6</v>
      </c>
      <c r="B16" s="138" t="s">
        <v>797</v>
      </c>
      <c r="C16" s="536">
        <v>0</v>
      </c>
      <c r="D16" s="536">
        <v>0</v>
      </c>
      <c r="E16" s="536">
        <v>0</v>
      </c>
      <c r="F16" s="536">
        <v>0</v>
      </c>
      <c r="G16" s="536">
        <v>0</v>
      </c>
      <c r="H16" s="536">
        <v>0</v>
      </c>
      <c r="I16" s="536">
        <v>0</v>
      </c>
      <c r="J16" s="536">
        <v>0</v>
      </c>
      <c r="K16" s="536">
        <v>0</v>
      </c>
      <c r="L16" s="536">
        <v>0</v>
      </c>
      <c r="M16" s="536">
        <v>0</v>
      </c>
      <c r="N16" s="536">
        <v>0</v>
      </c>
      <c r="O16" s="536">
        <v>0</v>
      </c>
      <c r="P16" s="536">
        <v>0</v>
      </c>
      <c r="Q16" s="536">
        <v>0</v>
      </c>
      <c r="R16" s="536">
        <v>0</v>
      </c>
      <c r="S16" s="536">
        <v>0</v>
      </c>
    </row>
    <row r="17" spans="1:19" s="72" customFormat="1" ht="16.149999999999999" customHeight="1">
      <c r="A17" s="58">
        <v>7</v>
      </c>
      <c r="B17" s="138" t="s">
        <v>798</v>
      </c>
      <c r="C17" s="536">
        <v>0</v>
      </c>
      <c r="D17" s="536">
        <v>0</v>
      </c>
      <c r="E17" s="536">
        <v>0</v>
      </c>
      <c r="F17" s="536">
        <v>0</v>
      </c>
      <c r="G17" s="536">
        <v>0</v>
      </c>
      <c r="H17" s="536">
        <v>0</v>
      </c>
      <c r="I17" s="536">
        <v>0</v>
      </c>
      <c r="J17" s="536">
        <v>0</v>
      </c>
      <c r="K17" s="536">
        <v>0</v>
      </c>
      <c r="L17" s="536">
        <v>0</v>
      </c>
      <c r="M17" s="536">
        <v>0</v>
      </c>
      <c r="N17" s="536">
        <v>0</v>
      </c>
      <c r="O17" s="536">
        <v>0</v>
      </c>
      <c r="P17" s="536">
        <v>0</v>
      </c>
      <c r="Q17" s="536">
        <v>0</v>
      </c>
      <c r="R17" s="536">
        <v>0</v>
      </c>
      <c r="S17" s="536">
        <v>0</v>
      </c>
    </row>
    <row r="18" spans="1:19" s="72" customFormat="1" ht="16.149999999999999" customHeight="1">
      <c r="A18" s="58">
        <v>8</v>
      </c>
      <c r="B18" s="138" t="s">
        <v>799</v>
      </c>
      <c r="C18" s="536">
        <v>0</v>
      </c>
      <c r="D18" s="536">
        <v>0</v>
      </c>
      <c r="E18" s="536">
        <v>0</v>
      </c>
      <c r="F18" s="536">
        <v>0</v>
      </c>
      <c r="G18" s="536">
        <v>0</v>
      </c>
      <c r="H18" s="536">
        <v>0</v>
      </c>
      <c r="I18" s="536">
        <v>0</v>
      </c>
      <c r="J18" s="536">
        <v>0</v>
      </c>
      <c r="K18" s="536">
        <v>0</v>
      </c>
      <c r="L18" s="536">
        <v>0</v>
      </c>
      <c r="M18" s="536">
        <v>0</v>
      </c>
      <c r="N18" s="536">
        <v>0</v>
      </c>
      <c r="O18" s="536">
        <v>0</v>
      </c>
      <c r="P18" s="536">
        <v>0</v>
      </c>
      <c r="Q18" s="536">
        <v>0</v>
      </c>
      <c r="R18" s="536">
        <v>0</v>
      </c>
      <c r="S18" s="536">
        <v>0</v>
      </c>
    </row>
    <row r="19" spans="1:19" s="72" customFormat="1" ht="16.149999999999999" customHeight="1">
      <c r="A19" s="58">
        <v>9</v>
      </c>
      <c r="B19" s="138" t="s">
        <v>800</v>
      </c>
      <c r="C19" s="536">
        <v>0</v>
      </c>
      <c r="D19" s="536">
        <v>0</v>
      </c>
      <c r="E19" s="536">
        <v>0</v>
      </c>
      <c r="F19" s="536">
        <v>0</v>
      </c>
      <c r="G19" s="536">
        <v>0</v>
      </c>
      <c r="H19" s="536">
        <v>0</v>
      </c>
      <c r="I19" s="536">
        <v>0</v>
      </c>
      <c r="J19" s="536">
        <v>0</v>
      </c>
      <c r="K19" s="536">
        <v>0</v>
      </c>
      <c r="L19" s="536">
        <v>0</v>
      </c>
      <c r="M19" s="536">
        <v>0</v>
      </c>
      <c r="N19" s="536">
        <v>0</v>
      </c>
      <c r="O19" s="536">
        <v>0</v>
      </c>
      <c r="P19" s="536">
        <v>0</v>
      </c>
      <c r="Q19" s="536">
        <v>0</v>
      </c>
      <c r="R19" s="536">
        <v>0</v>
      </c>
      <c r="S19" s="536">
        <v>0</v>
      </c>
    </row>
    <row r="20" spans="1:19" s="72" customFormat="1" ht="16.149999999999999" customHeight="1">
      <c r="A20" s="58">
        <v>10</v>
      </c>
      <c r="B20" s="138" t="s">
        <v>801</v>
      </c>
      <c r="C20" s="536">
        <v>0</v>
      </c>
      <c r="D20" s="536">
        <v>0</v>
      </c>
      <c r="E20" s="536">
        <v>0</v>
      </c>
      <c r="F20" s="536">
        <v>0</v>
      </c>
      <c r="G20" s="536">
        <v>0</v>
      </c>
      <c r="H20" s="536">
        <v>0</v>
      </c>
      <c r="I20" s="536">
        <v>0</v>
      </c>
      <c r="J20" s="536">
        <v>0</v>
      </c>
      <c r="K20" s="536">
        <v>0</v>
      </c>
      <c r="L20" s="536">
        <v>0</v>
      </c>
      <c r="M20" s="536">
        <v>0</v>
      </c>
      <c r="N20" s="536">
        <v>0</v>
      </c>
      <c r="O20" s="536">
        <v>0</v>
      </c>
      <c r="P20" s="536">
        <v>0</v>
      </c>
      <c r="Q20" s="536">
        <v>0</v>
      </c>
      <c r="R20" s="536">
        <v>0</v>
      </c>
      <c r="S20" s="536">
        <v>0</v>
      </c>
    </row>
    <row r="21" spans="1:19" s="72" customFormat="1" ht="16.149999999999999" customHeight="1">
      <c r="A21" s="58">
        <v>11</v>
      </c>
      <c r="B21" s="138" t="s">
        <v>802</v>
      </c>
      <c r="C21" s="536">
        <v>0</v>
      </c>
      <c r="D21" s="536">
        <v>0</v>
      </c>
      <c r="E21" s="536">
        <v>0</v>
      </c>
      <c r="F21" s="536">
        <v>0</v>
      </c>
      <c r="G21" s="536">
        <v>0</v>
      </c>
      <c r="H21" s="536">
        <v>0</v>
      </c>
      <c r="I21" s="536">
        <v>0</v>
      </c>
      <c r="J21" s="536">
        <v>0</v>
      </c>
      <c r="K21" s="536">
        <v>0</v>
      </c>
      <c r="L21" s="536">
        <v>0</v>
      </c>
      <c r="M21" s="536">
        <v>0</v>
      </c>
      <c r="N21" s="536">
        <v>0</v>
      </c>
      <c r="O21" s="536">
        <v>0</v>
      </c>
      <c r="P21" s="536">
        <v>0</v>
      </c>
      <c r="Q21" s="536">
        <v>0</v>
      </c>
      <c r="R21" s="536">
        <v>0</v>
      </c>
      <c r="S21" s="536">
        <v>0</v>
      </c>
    </row>
    <row r="22" spans="1:19" s="72" customFormat="1" ht="16.149999999999999" customHeight="1">
      <c r="A22" s="58">
        <v>12</v>
      </c>
      <c r="B22" s="138" t="s">
        <v>803</v>
      </c>
      <c r="C22" s="536">
        <v>0</v>
      </c>
      <c r="D22" s="536">
        <v>0</v>
      </c>
      <c r="E22" s="536">
        <v>0</v>
      </c>
      <c r="F22" s="536">
        <v>0</v>
      </c>
      <c r="G22" s="536">
        <v>0</v>
      </c>
      <c r="H22" s="536">
        <v>0</v>
      </c>
      <c r="I22" s="536">
        <v>0</v>
      </c>
      <c r="J22" s="536">
        <v>0</v>
      </c>
      <c r="K22" s="536">
        <v>0</v>
      </c>
      <c r="L22" s="536">
        <v>0</v>
      </c>
      <c r="M22" s="536">
        <v>0</v>
      </c>
      <c r="N22" s="536">
        <v>0</v>
      </c>
      <c r="O22" s="536">
        <v>0</v>
      </c>
      <c r="P22" s="536">
        <v>0</v>
      </c>
      <c r="Q22" s="536">
        <v>0</v>
      </c>
      <c r="R22" s="536">
        <v>0</v>
      </c>
      <c r="S22" s="536">
        <v>0</v>
      </c>
    </row>
    <row r="23" spans="1:19" s="72" customFormat="1" ht="16.149999999999999" customHeight="1">
      <c r="A23" s="58">
        <v>13</v>
      </c>
      <c r="B23" s="138" t="s">
        <v>804</v>
      </c>
      <c r="C23" s="536">
        <v>0</v>
      </c>
      <c r="D23" s="536">
        <v>0</v>
      </c>
      <c r="E23" s="536">
        <v>0</v>
      </c>
      <c r="F23" s="536">
        <v>0</v>
      </c>
      <c r="G23" s="536">
        <v>0</v>
      </c>
      <c r="H23" s="536">
        <v>0</v>
      </c>
      <c r="I23" s="536">
        <v>0</v>
      </c>
      <c r="J23" s="536">
        <v>0</v>
      </c>
      <c r="K23" s="536">
        <v>0</v>
      </c>
      <c r="L23" s="536">
        <v>0</v>
      </c>
      <c r="M23" s="536">
        <v>0</v>
      </c>
      <c r="N23" s="536">
        <v>0</v>
      </c>
      <c r="O23" s="536">
        <v>0</v>
      </c>
      <c r="P23" s="536">
        <v>0</v>
      </c>
      <c r="Q23" s="536">
        <v>0</v>
      </c>
      <c r="R23" s="536">
        <v>0</v>
      </c>
      <c r="S23" s="536">
        <v>0</v>
      </c>
    </row>
    <row r="24" spans="1:19" s="72" customFormat="1" ht="16.149999999999999" customHeight="1">
      <c r="A24" s="58">
        <v>14</v>
      </c>
      <c r="B24" s="138" t="s">
        <v>805</v>
      </c>
      <c r="C24" s="536">
        <v>0</v>
      </c>
      <c r="D24" s="536">
        <v>0</v>
      </c>
      <c r="E24" s="536">
        <v>0</v>
      </c>
      <c r="F24" s="536">
        <v>0</v>
      </c>
      <c r="G24" s="536">
        <v>0</v>
      </c>
      <c r="H24" s="536">
        <v>0</v>
      </c>
      <c r="I24" s="536">
        <v>0</v>
      </c>
      <c r="J24" s="536">
        <v>0</v>
      </c>
      <c r="K24" s="536">
        <v>0</v>
      </c>
      <c r="L24" s="536">
        <v>0</v>
      </c>
      <c r="M24" s="536">
        <v>0</v>
      </c>
      <c r="N24" s="536">
        <v>0</v>
      </c>
      <c r="O24" s="536">
        <v>0</v>
      </c>
      <c r="P24" s="536">
        <v>0</v>
      </c>
      <c r="Q24" s="536">
        <v>0</v>
      </c>
      <c r="R24" s="536">
        <v>0</v>
      </c>
      <c r="S24" s="536">
        <v>0</v>
      </c>
    </row>
    <row r="25" spans="1:19" s="72" customFormat="1" ht="16.149999999999999" customHeight="1">
      <c r="A25" s="58">
        <v>15</v>
      </c>
      <c r="B25" s="138" t="s">
        <v>806</v>
      </c>
      <c r="C25" s="536">
        <v>0</v>
      </c>
      <c r="D25" s="536">
        <v>0</v>
      </c>
      <c r="E25" s="536">
        <v>0</v>
      </c>
      <c r="F25" s="536">
        <v>0</v>
      </c>
      <c r="G25" s="536">
        <v>0</v>
      </c>
      <c r="H25" s="536">
        <v>0</v>
      </c>
      <c r="I25" s="536">
        <v>0</v>
      </c>
      <c r="J25" s="536">
        <v>0</v>
      </c>
      <c r="K25" s="536">
        <v>0</v>
      </c>
      <c r="L25" s="536">
        <v>0</v>
      </c>
      <c r="M25" s="536">
        <v>0</v>
      </c>
      <c r="N25" s="536">
        <v>0</v>
      </c>
      <c r="O25" s="536">
        <v>0</v>
      </c>
      <c r="P25" s="536">
        <v>0</v>
      </c>
      <c r="Q25" s="536">
        <v>0</v>
      </c>
      <c r="R25" s="536">
        <v>0</v>
      </c>
      <c r="S25" s="536">
        <v>0</v>
      </c>
    </row>
    <row r="26" spans="1:19" s="72" customFormat="1" ht="16.149999999999999" customHeight="1">
      <c r="A26" s="58">
        <v>16</v>
      </c>
      <c r="B26" s="138" t="s">
        <v>807</v>
      </c>
      <c r="C26" s="536">
        <v>0</v>
      </c>
      <c r="D26" s="536">
        <v>0</v>
      </c>
      <c r="E26" s="536">
        <v>0</v>
      </c>
      <c r="F26" s="536">
        <v>0</v>
      </c>
      <c r="G26" s="536">
        <v>0</v>
      </c>
      <c r="H26" s="536">
        <v>0</v>
      </c>
      <c r="I26" s="536">
        <v>0</v>
      </c>
      <c r="J26" s="536">
        <v>0</v>
      </c>
      <c r="K26" s="536">
        <v>0</v>
      </c>
      <c r="L26" s="536">
        <v>0</v>
      </c>
      <c r="M26" s="536">
        <v>0</v>
      </c>
      <c r="N26" s="536">
        <v>0</v>
      </c>
      <c r="O26" s="536">
        <v>0</v>
      </c>
      <c r="P26" s="536">
        <v>0</v>
      </c>
      <c r="Q26" s="536">
        <v>0</v>
      </c>
      <c r="R26" s="536">
        <v>0</v>
      </c>
      <c r="S26" s="536">
        <v>0</v>
      </c>
    </row>
    <row r="27" spans="1:19" s="72" customFormat="1" ht="16.149999999999999" customHeight="1">
      <c r="A27" s="58">
        <v>17</v>
      </c>
      <c r="B27" s="138" t="s">
        <v>808</v>
      </c>
      <c r="C27" s="536">
        <v>0</v>
      </c>
      <c r="D27" s="536">
        <v>0</v>
      </c>
      <c r="E27" s="536">
        <v>0</v>
      </c>
      <c r="F27" s="536">
        <v>0</v>
      </c>
      <c r="G27" s="536">
        <v>0</v>
      </c>
      <c r="H27" s="536">
        <v>0</v>
      </c>
      <c r="I27" s="536">
        <v>0</v>
      </c>
      <c r="J27" s="536">
        <v>0</v>
      </c>
      <c r="K27" s="536">
        <v>0</v>
      </c>
      <c r="L27" s="536">
        <v>0</v>
      </c>
      <c r="M27" s="536">
        <v>0</v>
      </c>
      <c r="N27" s="536">
        <v>0</v>
      </c>
      <c r="O27" s="536">
        <v>0</v>
      </c>
      <c r="P27" s="536">
        <v>0</v>
      </c>
      <c r="Q27" s="536">
        <v>0</v>
      </c>
      <c r="R27" s="536">
        <v>0</v>
      </c>
      <c r="S27" s="536">
        <v>0</v>
      </c>
    </row>
    <row r="28" spans="1:19" s="72" customFormat="1" ht="16.149999999999999" customHeight="1">
      <c r="A28" s="58">
        <v>18</v>
      </c>
      <c r="B28" s="138" t="s">
        <v>809</v>
      </c>
      <c r="C28" s="536">
        <v>0</v>
      </c>
      <c r="D28" s="536">
        <v>0</v>
      </c>
      <c r="E28" s="536">
        <v>0</v>
      </c>
      <c r="F28" s="536">
        <v>0</v>
      </c>
      <c r="G28" s="536">
        <v>0</v>
      </c>
      <c r="H28" s="536">
        <v>0</v>
      </c>
      <c r="I28" s="536">
        <v>0</v>
      </c>
      <c r="J28" s="536">
        <v>0</v>
      </c>
      <c r="K28" s="536">
        <v>0</v>
      </c>
      <c r="L28" s="536">
        <v>0</v>
      </c>
      <c r="M28" s="536">
        <v>0</v>
      </c>
      <c r="N28" s="536">
        <v>0</v>
      </c>
      <c r="O28" s="536">
        <v>0</v>
      </c>
      <c r="P28" s="536">
        <v>0</v>
      </c>
      <c r="Q28" s="536">
        <v>0</v>
      </c>
      <c r="R28" s="536">
        <v>0</v>
      </c>
      <c r="S28" s="536">
        <v>0</v>
      </c>
    </row>
    <row r="29" spans="1:19" s="72" customFormat="1" ht="16.149999999999999" customHeight="1">
      <c r="A29" s="58">
        <v>19</v>
      </c>
      <c r="B29" s="138" t="s">
        <v>810</v>
      </c>
      <c r="C29" s="536">
        <v>0</v>
      </c>
      <c r="D29" s="536">
        <v>0</v>
      </c>
      <c r="E29" s="536">
        <v>0</v>
      </c>
      <c r="F29" s="536">
        <v>0</v>
      </c>
      <c r="G29" s="536">
        <v>0</v>
      </c>
      <c r="H29" s="536">
        <v>0</v>
      </c>
      <c r="I29" s="536">
        <v>0</v>
      </c>
      <c r="J29" s="536">
        <v>0</v>
      </c>
      <c r="K29" s="536">
        <v>0</v>
      </c>
      <c r="L29" s="536">
        <v>0</v>
      </c>
      <c r="M29" s="536">
        <v>0</v>
      </c>
      <c r="N29" s="536">
        <v>0</v>
      </c>
      <c r="O29" s="536">
        <v>0</v>
      </c>
      <c r="P29" s="536">
        <v>0</v>
      </c>
      <c r="Q29" s="536">
        <v>0</v>
      </c>
      <c r="R29" s="536">
        <v>0</v>
      </c>
      <c r="S29" s="536">
        <v>0</v>
      </c>
    </row>
    <row r="30" spans="1:19" s="72" customFormat="1" ht="16.149999999999999" customHeight="1">
      <c r="A30" s="58">
        <v>20</v>
      </c>
      <c r="B30" s="138" t="s">
        <v>811</v>
      </c>
      <c r="C30" s="536">
        <v>0</v>
      </c>
      <c r="D30" s="536">
        <v>0</v>
      </c>
      <c r="E30" s="536">
        <v>0</v>
      </c>
      <c r="F30" s="536">
        <v>0</v>
      </c>
      <c r="G30" s="536">
        <v>0</v>
      </c>
      <c r="H30" s="536">
        <v>0</v>
      </c>
      <c r="I30" s="536">
        <v>0</v>
      </c>
      <c r="J30" s="536">
        <v>0</v>
      </c>
      <c r="K30" s="536">
        <v>0</v>
      </c>
      <c r="L30" s="536">
        <v>0</v>
      </c>
      <c r="M30" s="536">
        <v>0</v>
      </c>
      <c r="N30" s="536">
        <v>0</v>
      </c>
      <c r="O30" s="536">
        <v>0</v>
      </c>
      <c r="P30" s="536">
        <v>0</v>
      </c>
      <c r="Q30" s="536">
        <v>0</v>
      </c>
      <c r="R30" s="536">
        <v>0</v>
      </c>
      <c r="S30" s="536">
        <v>0</v>
      </c>
    </row>
    <row r="31" spans="1:19" s="72" customFormat="1" ht="16.149999999999999" customHeight="1">
      <c r="A31" s="58">
        <v>21</v>
      </c>
      <c r="B31" s="138" t="s">
        <v>812</v>
      </c>
      <c r="C31" s="536">
        <v>0</v>
      </c>
      <c r="D31" s="536">
        <v>0</v>
      </c>
      <c r="E31" s="536">
        <v>0</v>
      </c>
      <c r="F31" s="536">
        <v>0</v>
      </c>
      <c r="G31" s="536">
        <v>0</v>
      </c>
      <c r="H31" s="536">
        <v>0</v>
      </c>
      <c r="I31" s="536">
        <v>0</v>
      </c>
      <c r="J31" s="536">
        <v>0</v>
      </c>
      <c r="K31" s="536">
        <v>0</v>
      </c>
      <c r="L31" s="536">
        <v>0</v>
      </c>
      <c r="M31" s="536">
        <v>0</v>
      </c>
      <c r="N31" s="536">
        <v>0</v>
      </c>
      <c r="O31" s="536">
        <v>0</v>
      </c>
      <c r="P31" s="536">
        <v>0</v>
      </c>
      <c r="Q31" s="536">
        <v>0</v>
      </c>
      <c r="R31" s="536">
        <v>0</v>
      </c>
      <c r="S31" s="536">
        <v>0</v>
      </c>
    </row>
    <row r="32" spans="1:19" s="72" customFormat="1" ht="16.149999999999999" customHeight="1">
      <c r="A32" s="58">
        <v>22</v>
      </c>
      <c r="B32" s="138" t="s">
        <v>813</v>
      </c>
      <c r="C32" s="536">
        <v>0</v>
      </c>
      <c r="D32" s="536">
        <v>0</v>
      </c>
      <c r="E32" s="536">
        <v>0</v>
      </c>
      <c r="F32" s="536">
        <v>0</v>
      </c>
      <c r="G32" s="536">
        <v>0</v>
      </c>
      <c r="H32" s="536">
        <v>0</v>
      </c>
      <c r="I32" s="536">
        <v>0</v>
      </c>
      <c r="J32" s="536">
        <v>0</v>
      </c>
      <c r="K32" s="536">
        <v>0</v>
      </c>
      <c r="L32" s="536">
        <v>0</v>
      </c>
      <c r="M32" s="536">
        <v>0</v>
      </c>
      <c r="N32" s="536">
        <v>0</v>
      </c>
      <c r="O32" s="536">
        <v>0</v>
      </c>
      <c r="P32" s="536">
        <v>0</v>
      </c>
      <c r="Q32" s="536">
        <v>0</v>
      </c>
      <c r="R32" s="536">
        <v>0</v>
      </c>
      <c r="S32" s="536">
        <v>0</v>
      </c>
    </row>
    <row r="33" spans="1:19" s="72" customFormat="1" ht="16.149999999999999" customHeight="1">
      <c r="A33" s="58">
        <v>23</v>
      </c>
      <c r="B33" s="138" t="s">
        <v>814</v>
      </c>
      <c r="C33" s="536">
        <v>0</v>
      </c>
      <c r="D33" s="536">
        <v>0</v>
      </c>
      <c r="E33" s="536">
        <v>0</v>
      </c>
      <c r="F33" s="536">
        <v>0</v>
      </c>
      <c r="G33" s="536">
        <v>0</v>
      </c>
      <c r="H33" s="536">
        <v>0</v>
      </c>
      <c r="I33" s="536">
        <v>0</v>
      </c>
      <c r="J33" s="536">
        <v>0</v>
      </c>
      <c r="K33" s="536">
        <v>0</v>
      </c>
      <c r="L33" s="536">
        <v>0</v>
      </c>
      <c r="M33" s="536">
        <v>0</v>
      </c>
      <c r="N33" s="536">
        <v>0</v>
      </c>
      <c r="O33" s="536">
        <v>0</v>
      </c>
      <c r="P33" s="536">
        <v>0</v>
      </c>
      <c r="Q33" s="536">
        <v>0</v>
      </c>
      <c r="R33" s="536">
        <v>0</v>
      </c>
      <c r="S33" s="536">
        <v>0</v>
      </c>
    </row>
    <row r="34" spans="1:19" s="72" customFormat="1" ht="16.149999999999999" customHeight="1">
      <c r="A34" s="58">
        <v>24</v>
      </c>
      <c r="B34" s="138" t="s">
        <v>815</v>
      </c>
      <c r="C34" s="536">
        <v>0</v>
      </c>
      <c r="D34" s="536">
        <v>0</v>
      </c>
      <c r="E34" s="536">
        <v>0</v>
      </c>
      <c r="F34" s="536">
        <v>0</v>
      </c>
      <c r="G34" s="536">
        <v>0</v>
      </c>
      <c r="H34" s="536">
        <v>0</v>
      </c>
      <c r="I34" s="536">
        <v>0</v>
      </c>
      <c r="J34" s="536">
        <v>0</v>
      </c>
      <c r="K34" s="536">
        <v>0</v>
      </c>
      <c r="L34" s="536">
        <v>0</v>
      </c>
      <c r="M34" s="536">
        <v>0</v>
      </c>
      <c r="N34" s="536">
        <v>0</v>
      </c>
      <c r="O34" s="536">
        <v>0</v>
      </c>
      <c r="P34" s="536">
        <v>0</v>
      </c>
      <c r="Q34" s="536">
        <v>0</v>
      </c>
      <c r="R34" s="536">
        <v>0</v>
      </c>
      <c r="S34" s="536">
        <v>0</v>
      </c>
    </row>
    <row r="35" spans="1:19" s="72" customFormat="1" ht="16.149999999999999" customHeight="1">
      <c r="A35" s="58">
        <v>25</v>
      </c>
      <c r="B35" s="138" t="s">
        <v>816</v>
      </c>
      <c r="C35" s="536">
        <v>0</v>
      </c>
      <c r="D35" s="536">
        <v>0</v>
      </c>
      <c r="E35" s="536">
        <v>0</v>
      </c>
      <c r="F35" s="536">
        <v>0</v>
      </c>
      <c r="G35" s="536">
        <v>0</v>
      </c>
      <c r="H35" s="536">
        <v>0</v>
      </c>
      <c r="I35" s="536">
        <v>0</v>
      </c>
      <c r="J35" s="536">
        <v>0</v>
      </c>
      <c r="K35" s="536">
        <v>0</v>
      </c>
      <c r="L35" s="536">
        <v>0</v>
      </c>
      <c r="M35" s="536">
        <v>0</v>
      </c>
      <c r="N35" s="536">
        <v>0</v>
      </c>
      <c r="O35" s="536">
        <v>0</v>
      </c>
      <c r="P35" s="536">
        <v>0</v>
      </c>
      <c r="Q35" s="536">
        <v>0</v>
      </c>
      <c r="R35" s="536">
        <v>0</v>
      </c>
      <c r="S35" s="536">
        <v>0</v>
      </c>
    </row>
    <row r="36" spans="1:19" s="72" customFormat="1" ht="16.149999999999999" customHeight="1">
      <c r="A36" s="58">
        <v>26</v>
      </c>
      <c r="B36" s="138" t="s">
        <v>817</v>
      </c>
      <c r="C36" s="536">
        <v>0</v>
      </c>
      <c r="D36" s="536">
        <v>0</v>
      </c>
      <c r="E36" s="536">
        <v>0</v>
      </c>
      <c r="F36" s="536">
        <v>0</v>
      </c>
      <c r="G36" s="536">
        <v>0</v>
      </c>
      <c r="H36" s="536">
        <v>0</v>
      </c>
      <c r="I36" s="536">
        <v>0</v>
      </c>
      <c r="J36" s="536">
        <v>0</v>
      </c>
      <c r="K36" s="536">
        <v>0</v>
      </c>
      <c r="L36" s="536">
        <v>0</v>
      </c>
      <c r="M36" s="536">
        <v>0</v>
      </c>
      <c r="N36" s="536">
        <v>0</v>
      </c>
      <c r="O36" s="536">
        <v>0</v>
      </c>
      <c r="P36" s="536">
        <v>0</v>
      </c>
      <c r="Q36" s="536">
        <v>0</v>
      </c>
      <c r="R36" s="536">
        <v>0</v>
      </c>
      <c r="S36" s="536">
        <v>0</v>
      </c>
    </row>
    <row r="37" spans="1:19" s="72" customFormat="1" ht="16.149999999999999" customHeight="1">
      <c r="A37" s="58">
        <v>27</v>
      </c>
      <c r="B37" s="138" t="s">
        <v>818</v>
      </c>
      <c r="C37" s="536">
        <v>0</v>
      </c>
      <c r="D37" s="536">
        <v>0</v>
      </c>
      <c r="E37" s="536">
        <v>0</v>
      </c>
      <c r="F37" s="536">
        <v>0</v>
      </c>
      <c r="G37" s="536">
        <v>0</v>
      </c>
      <c r="H37" s="536">
        <v>0</v>
      </c>
      <c r="I37" s="536">
        <v>0</v>
      </c>
      <c r="J37" s="536">
        <v>0</v>
      </c>
      <c r="K37" s="536">
        <v>0</v>
      </c>
      <c r="L37" s="536">
        <v>0</v>
      </c>
      <c r="M37" s="536">
        <v>0</v>
      </c>
      <c r="N37" s="536">
        <v>0</v>
      </c>
      <c r="O37" s="536">
        <v>0</v>
      </c>
      <c r="P37" s="536">
        <v>0</v>
      </c>
      <c r="Q37" s="536">
        <v>0</v>
      </c>
      <c r="R37" s="536">
        <v>0</v>
      </c>
      <c r="S37" s="536">
        <v>0</v>
      </c>
    </row>
    <row r="38" spans="1:19" s="72" customFormat="1" ht="16.149999999999999" customHeight="1">
      <c r="A38" s="58">
        <v>28</v>
      </c>
      <c r="B38" s="138" t="s">
        <v>819</v>
      </c>
      <c r="C38" s="536">
        <v>0</v>
      </c>
      <c r="D38" s="536">
        <v>0</v>
      </c>
      <c r="E38" s="536">
        <v>0</v>
      </c>
      <c r="F38" s="536">
        <v>0</v>
      </c>
      <c r="G38" s="536">
        <v>0</v>
      </c>
      <c r="H38" s="536">
        <v>0</v>
      </c>
      <c r="I38" s="536">
        <v>0</v>
      </c>
      <c r="J38" s="536">
        <v>0</v>
      </c>
      <c r="K38" s="536">
        <v>0</v>
      </c>
      <c r="L38" s="536">
        <v>0</v>
      </c>
      <c r="M38" s="536">
        <v>0</v>
      </c>
      <c r="N38" s="536">
        <v>0</v>
      </c>
      <c r="O38" s="536">
        <v>0</v>
      </c>
      <c r="P38" s="536">
        <v>0</v>
      </c>
      <c r="Q38" s="536">
        <v>0</v>
      </c>
      <c r="R38" s="536">
        <v>0</v>
      </c>
      <c r="S38" s="536">
        <v>0</v>
      </c>
    </row>
    <row r="39" spans="1:19" s="72" customFormat="1" ht="16.149999999999999" customHeight="1">
      <c r="A39" s="58">
        <v>29</v>
      </c>
      <c r="B39" s="138" t="s">
        <v>820</v>
      </c>
      <c r="C39" s="536">
        <v>0</v>
      </c>
      <c r="D39" s="536">
        <v>0</v>
      </c>
      <c r="E39" s="536">
        <v>0</v>
      </c>
      <c r="F39" s="536">
        <v>0</v>
      </c>
      <c r="G39" s="536">
        <v>0</v>
      </c>
      <c r="H39" s="536">
        <v>0</v>
      </c>
      <c r="I39" s="536">
        <v>0</v>
      </c>
      <c r="J39" s="536">
        <v>0</v>
      </c>
      <c r="K39" s="536">
        <v>0</v>
      </c>
      <c r="L39" s="536">
        <v>0</v>
      </c>
      <c r="M39" s="536">
        <v>0</v>
      </c>
      <c r="N39" s="536">
        <v>0</v>
      </c>
      <c r="O39" s="536">
        <v>0</v>
      </c>
      <c r="P39" s="536">
        <v>0</v>
      </c>
      <c r="Q39" s="536">
        <v>0</v>
      </c>
      <c r="R39" s="536">
        <v>0</v>
      </c>
      <c r="S39" s="536">
        <v>0</v>
      </c>
    </row>
    <row r="40" spans="1:19" s="72" customFormat="1" ht="16.149999999999999" customHeight="1">
      <c r="A40" s="58">
        <v>30</v>
      </c>
      <c r="B40" s="138" t="s">
        <v>821</v>
      </c>
      <c r="C40" s="536">
        <v>0</v>
      </c>
      <c r="D40" s="536">
        <v>0</v>
      </c>
      <c r="E40" s="536">
        <v>0</v>
      </c>
      <c r="F40" s="536">
        <v>0</v>
      </c>
      <c r="G40" s="536">
        <v>0</v>
      </c>
      <c r="H40" s="536">
        <v>0</v>
      </c>
      <c r="I40" s="536">
        <v>0</v>
      </c>
      <c r="J40" s="536">
        <v>0</v>
      </c>
      <c r="K40" s="536">
        <v>0</v>
      </c>
      <c r="L40" s="536">
        <v>0</v>
      </c>
      <c r="M40" s="536">
        <v>0</v>
      </c>
      <c r="N40" s="536">
        <v>0</v>
      </c>
      <c r="O40" s="536">
        <v>0</v>
      </c>
      <c r="P40" s="536">
        <v>0</v>
      </c>
      <c r="Q40" s="536">
        <v>0</v>
      </c>
      <c r="R40" s="536">
        <v>0</v>
      </c>
      <c r="S40" s="536">
        <v>0</v>
      </c>
    </row>
    <row r="41" spans="1:19" s="72" customFormat="1" ht="16.149999999999999" customHeight="1">
      <c r="A41" s="58">
        <v>31</v>
      </c>
      <c r="B41" s="330" t="s">
        <v>822</v>
      </c>
      <c r="C41" s="536">
        <v>0</v>
      </c>
      <c r="D41" s="536">
        <v>0</v>
      </c>
      <c r="E41" s="536">
        <v>0</v>
      </c>
      <c r="F41" s="536">
        <v>0</v>
      </c>
      <c r="G41" s="536">
        <v>0</v>
      </c>
      <c r="H41" s="536">
        <v>0</v>
      </c>
      <c r="I41" s="536">
        <v>0</v>
      </c>
      <c r="J41" s="536">
        <v>0</v>
      </c>
      <c r="K41" s="536">
        <v>0</v>
      </c>
      <c r="L41" s="536">
        <v>0</v>
      </c>
      <c r="M41" s="536">
        <v>0</v>
      </c>
      <c r="N41" s="536">
        <v>0</v>
      </c>
      <c r="O41" s="536">
        <v>0</v>
      </c>
      <c r="P41" s="536">
        <v>0</v>
      </c>
      <c r="Q41" s="536">
        <v>0</v>
      </c>
      <c r="R41" s="536">
        <v>0</v>
      </c>
      <c r="S41" s="536">
        <v>0</v>
      </c>
    </row>
    <row r="42" spans="1:19" s="72" customFormat="1" ht="16.149999999999999" customHeight="1">
      <c r="A42" s="58">
        <v>32</v>
      </c>
      <c r="B42" s="330" t="s">
        <v>823</v>
      </c>
      <c r="C42" s="536">
        <v>0</v>
      </c>
      <c r="D42" s="536">
        <v>0</v>
      </c>
      <c r="E42" s="536">
        <v>0</v>
      </c>
      <c r="F42" s="536">
        <v>0</v>
      </c>
      <c r="G42" s="536">
        <v>0</v>
      </c>
      <c r="H42" s="536">
        <v>0</v>
      </c>
      <c r="I42" s="536">
        <v>0</v>
      </c>
      <c r="J42" s="536">
        <v>0</v>
      </c>
      <c r="K42" s="536">
        <v>0</v>
      </c>
      <c r="L42" s="536">
        <v>0</v>
      </c>
      <c r="M42" s="536">
        <v>0</v>
      </c>
      <c r="N42" s="536">
        <v>0</v>
      </c>
      <c r="O42" s="536">
        <v>0</v>
      </c>
      <c r="P42" s="536">
        <v>0</v>
      </c>
      <c r="Q42" s="536">
        <v>0</v>
      </c>
      <c r="R42" s="536">
        <v>0</v>
      </c>
      <c r="S42" s="536">
        <v>0</v>
      </c>
    </row>
    <row r="43" spans="1:19" s="72" customFormat="1" ht="16.149999999999999" customHeight="1">
      <c r="A43" s="58">
        <v>33</v>
      </c>
      <c r="B43" s="330" t="s">
        <v>824</v>
      </c>
      <c r="C43" s="536">
        <v>0</v>
      </c>
      <c r="D43" s="536">
        <v>0</v>
      </c>
      <c r="E43" s="536">
        <v>0</v>
      </c>
      <c r="F43" s="536">
        <v>0</v>
      </c>
      <c r="G43" s="536">
        <v>0</v>
      </c>
      <c r="H43" s="536">
        <v>0</v>
      </c>
      <c r="I43" s="536">
        <v>0</v>
      </c>
      <c r="J43" s="536">
        <v>0</v>
      </c>
      <c r="K43" s="536">
        <v>0</v>
      </c>
      <c r="L43" s="536">
        <v>0</v>
      </c>
      <c r="M43" s="536">
        <v>0</v>
      </c>
      <c r="N43" s="536">
        <v>0</v>
      </c>
      <c r="O43" s="536">
        <v>0</v>
      </c>
      <c r="P43" s="536">
        <v>0</v>
      </c>
      <c r="Q43" s="536">
        <v>0</v>
      </c>
      <c r="R43" s="536">
        <v>0</v>
      </c>
      <c r="S43" s="536">
        <v>0</v>
      </c>
    </row>
    <row r="44" spans="1:19" s="72" customFormat="1" ht="16.149999999999999" customHeight="1">
      <c r="A44" s="58">
        <v>34</v>
      </c>
      <c r="B44" s="330" t="s">
        <v>825</v>
      </c>
      <c r="C44" s="536">
        <v>0</v>
      </c>
      <c r="D44" s="536">
        <v>0</v>
      </c>
      <c r="E44" s="536">
        <v>0</v>
      </c>
      <c r="F44" s="536">
        <v>0</v>
      </c>
      <c r="G44" s="536">
        <v>0</v>
      </c>
      <c r="H44" s="536">
        <v>0</v>
      </c>
      <c r="I44" s="536">
        <v>0</v>
      </c>
      <c r="J44" s="536">
        <v>0</v>
      </c>
      <c r="K44" s="536">
        <v>0</v>
      </c>
      <c r="L44" s="536">
        <v>0</v>
      </c>
      <c r="M44" s="536">
        <v>0</v>
      </c>
      <c r="N44" s="536">
        <v>0</v>
      </c>
      <c r="O44" s="536">
        <v>0</v>
      </c>
      <c r="P44" s="536">
        <v>0</v>
      </c>
      <c r="Q44" s="536">
        <v>0</v>
      </c>
      <c r="R44" s="536">
        <v>0</v>
      </c>
      <c r="S44" s="536">
        <v>0</v>
      </c>
    </row>
    <row r="45" spans="1:19" s="72" customFormat="1" ht="16.149999999999999" customHeight="1">
      <c r="A45" s="58">
        <v>35</v>
      </c>
      <c r="B45" s="330" t="s">
        <v>826</v>
      </c>
      <c r="C45" s="536">
        <v>0</v>
      </c>
      <c r="D45" s="536">
        <v>0</v>
      </c>
      <c r="E45" s="536">
        <v>0</v>
      </c>
      <c r="F45" s="536">
        <v>0</v>
      </c>
      <c r="G45" s="536">
        <v>0</v>
      </c>
      <c r="H45" s="536">
        <v>0</v>
      </c>
      <c r="I45" s="536">
        <v>0</v>
      </c>
      <c r="J45" s="536">
        <v>0</v>
      </c>
      <c r="K45" s="536">
        <v>0</v>
      </c>
      <c r="L45" s="536">
        <v>0</v>
      </c>
      <c r="M45" s="536">
        <v>0</v>
      </c>
      <c r="N45" s="536">
        <v>0</v>
      </c>
      <c r="O45" s="536">
        <v>0</v>
      </c>
      <c r="P45" s="536">
        <v>0</v>
      </c>
      <c r="Q45" s="536">
        <v>0</v>
      </c>
      <c r="R45" s="536">
        <v>0</v>
      </c>
      <c r="S45" s="536">
        <v>0</v>
      </c>
    </row>
    <row r="46" spans="1:19" s="72" customFormat="1" ht="16.149999999999999" customHeight="1">
      <c r="A46" s="58">
        <v>36</v>
      </c>
      <c r="B46" s="330" t="s">
        <v>827</v>
      </c>
      <c r="C46" s="536">
        <v>0</v>
      </c>
      <c r="D46" s="536">
        <v>0</v>
      </c>
      <c r="E46" s="536">
        <v>0</v>
      </c>
      <c r="F46" s="536">
        <v>0</v>
      </c>
      <c r="G46" s="536">
        <v>0</v>
      </c>
      <c r="H46" s="536">
        <v>0</v>
      </c>
      <c r="I46" s="536">
        <v>0</v>
      </c>
      <c r="J46" s="536">
        <v>0</v>
      </c>
      <c r="K46" s="536">
        <v>0</v>
      </c>
      <c r="L46" s="536">
        <v>0</v>
      </c>
      <c r="M46" s="536">
        <v>0</v>
      </c>
      <c r="N46" s="536">
        <v>0</v>
      </c>
      <c r="O46" s="536">
        <v>0</v>
      </c>
      <c r="P46" s="536">
        <v>0</v>
      </c>
      <c r="Q46" s="536">
        <v>0</v>
      </c>
      <c r="R46" s="536">
        <v>0</v>
      </c>
      <c r="S46" s="536">
        <v>0</v>
      </c>
    </row>
    <row r="47" spans="1:19" s="72" customFormat="1" ht="16.149999999999999" customHeight="1">
      <c r="A47" s="58">
        <v>37</v>
      </c>
      <c r="B47" s="330" t="s">
        <v>828</v>
      </c>
      <c r="C47" s="536">
        <v>0</v>
      </c>
      <c r="D47" s="536">
        <v>0</v>
      </c>
      <c r="E47" s="536">
        <v>0</v>
      </c>
      <c r="F47" s="536">
        <v>0</v>
      </c>
      <c r="G47" s="536">
        <v>0</v>
      </c>
      <c r="H47" s="536">
        <v>0</v>
      </c>
      <c r="I47" s="536">
        <v>0</v>
      </c>
      <c r="J47" s="536">
        <v>0</v>
      </c>
      <c r="K47" s="536">
        <v>0</v>
      </c>
      <c r="L47" s="536">
        <v>0</v>
      </c>
      <c r="M47" s="536">
        <v>0</v>
      </c>
      <c r="N47" s="536">
        <v>0</v>
      </c>
      <c r="O47" s="536">
        <v>0</v>
      </c>
      <c r="P47" s="536">
        <v>0</v>
      </c>
      <c r="Q47" s="536">
        <v>0</v>
      </c>
      <c r="R47" s="536">
        <v>0</v>
      </c>
      <c r="S47" s="536">
        <v>0</v>
      </c>
    </row>
    <row r="48" spans="1:19" s="72" customFormat="1" ht="16.149999999999999" customHeight="1">
      <c r="A48" s="58">
        <v>38</v>
      </c>
      <c r="B48" s="330" t="s">
        <v>829</v>
      </c>
      <c r="C48" s="536">
        <v>0</v>
      </c>
      <c r="D48" s="536">
        <v>0</v>
      </c>
      <c r="E48" s="536">
        <v>0</v>
      </c>
      <c r="F48" s="536">
        <v>0</v>
      </c>
      <c r="G48" s="536">
        <v>0</v>
      </c>
      <c r="H48" s="536">
        <v>0</v>
      </c>
      <c r="I48" s="536">
        <v>0</v>
      </c>
      <c r="J48" s="536">
        <v>0</v>
      </c>
      <c r="K48" s="536">
        <v>0</v>
      </c>
      <c r="L48" s="536">
        <v>0</v>
      </c>
      <c r="M48" s="536">
        <v>0</v>
      </c>
      <c r="N48" s="536">
        <v>0</v>
      </c>
      <c r="O48" s="536">
        <v>0</v>
      </c>
      <c r="P48" s="536">
        <v>0</v>
      </c>
      <c r="Q48" s="536">
        <v>0</v>
      </c>
      <c r="R48" s="536">
        <v>0</v>
      </c>
      <c r="S48" s="536">
        <v>0</v>
      </c>
    </row>
    <row r="49" spans="1:19" s="72" customFormat="1" ht="16.149999999999999" customHeight="1">
      <c r="A49" s="944" t="s">
        <v>14</v>
      </c>
      <c r="B49" s="945"/>
      <c r="C49" s="536">
        <v>0</v>
      </c>
      <c r="D49" s="536">
        <v>0</v>
      </c>
      <c r="E49" s="536">
        <v>0</v>
      </c>
      <c r="F49" s="536">
        <v>0</v>
      </c>
      <c r="G49" s="536">
        <v>0</v>
      </c>
      <c r="H49" s="536">
        <v>0</v>
      </c>
      <c r="I49" s="536">
        <v>0</v>
      </c>
      <c r="J49" s="536">
        <v>0</v>
      </c>
      <c r="K49" s="536">
        <v>0</v>
      </c>
      <c r="L49" s="536">
        <v>0</v>
      </c>
      <c r="M49" s="536">
        <v>0</v>
      </c>
      <c r="N49" s="536">
        <v>0</v>
      </c>
      <c r="O49" s="536">
        <v>0</v>
      </c>
      <c r="P49" s="536">
        <v>0</v>
      </c>
      <c r="Q49" s="536">
        <v>0</v>
      </c>
      <c r="R49" s="536">
        <v>0</v>
      </c>
      <c r="S49" s="536">
        <v>0</v>
      </c>
    </row>
    <row r="50" spans="1:19">
      <c r="A50" s="260" t="s">
        <v>502</v>
      </c>
      <c r="B50" s="73"/>
      <c r="C50" s="73"/>
      <c r="D50" s="73"/>
      <c r="E50" s="73"/>
      <c r="F50" s="73"/>
      <c r="G50" s="73"/>
      <c r="H50" s="73"/>
      <c r="I50" s="73"/>
      <c r="J50" s="73"/>
      <c r="K50" s="73"/>
      <c r="L50" s="73"/>
      <c r="M50" s="73"/>
      <c r="N50" s="73"/>
      <c r="O50" s="73"/>
      <c r="P50" s="73"/>
      <c r="Q50" s="73"/>
      <c r="R50" s="73"/>
      <c r="S50" s="73"/>
    </row>
    <row r="53" spans="1:19" ht="15" customHeight="1">
      <c r="O53" s="641" t="s">
        <v>1027</v>
      </c>
      <c r="P53" s="641"/>
      <c r="Q53" s="641"/>
      <c r="R53" s="641"/>
    </row>
    <row r="54" spans="1:19" ht="15" customHeight="1">
      <c r="O54" s="641"/>
      <c r="P54" s="641"/>
      <c r="Q54" s="641"/>
      <c r="R54" s="641"/>
    </row>
    <row r="55" spans="1:19" ht="15" customHeight="1">
      <c r="O55" s="641"/>
      <c r="P55" s="641"/>
      <c r="Q55" s="641"/>
      <c r="R55" s="641"/>
    </row>
    <row r="56" spans="1:19" ht="15" customHeight="1">
      <c r="O56" s="641"/>
      <c r="P56" s="641"/>
      <c r="Q56" s="641"/>
      <c r="R56" s="641"/>
    </row>
  </sheetData>
  <mergeCells count="12">
    <mergeCell ref="K8:N8"/>
    <mergeCell ref="O53:R56"/>
    <mergeCell ref="S8:S9"/>
    <mergeCell ref="O8:R8"/>
    <mergeCell ref="Q1:R1"/>
    <mergeCell ref="B4:T4"/>
    <mergeCell ref="G2:M2"/>
    <mergeCell ref="A49:B49"/>
    <mergeCell ref="A8:A9"/>
    <mergeCell ref="B8:B9"/>
    <mergeCell ref="C8:F8"/>
    <mergeCell ref="G8:J8"/>
  </mergeCells>
  <phoneticPr fontId="0" type="noConversion"/>
  <printOptions horizontalCentered="1"/>
  <pageMargins left="0.70866141732283472" right="0.70866141732283472" top="0.23622047244094491" bottom="0" header="0.31496062992125984" footer="0.31496062992125984"/>
  <pageSetup paperSize="9" scale="58" orientation="landscape" r:id="rId1"/>
</worksheet>
</file>

<file path=xl/worksheets/sheet64.xml><?xml version="1.0" encoding="utf-8"?>
<worksheet xmlns="http://schemas.openxmlformats.org/spreadsheetml/2006/main" xmlns:r="http://schemas.openxmlformats.org/officeDocument/2006/relationships">
  <sheetPr>
    <pageSetUpPr fitToPage="1"/>
  </sheetPr>
  <dimension ref="A1:AJ57"/>
  <sheetViews>
    <sheetView view="pageBreakPreview" topLeftCell="S34" zoomScaleNormal="70" zoomScaleSheetLayoutView="100" workbookViewId="0">
      <selection activeCell="I55" sqref="I55:K58"/>
    </sheetView>
  </sheetViews>
  <sheetFormatPr defaultColWidth="9.140625" defaultRowHeight="15"/>
  <cols>
    <col min="1" max="1" width="9.140625" style="67"/>
    <col min="2" max="2" width="16.42578125" style="67" customWidth="1"/>
    <col min="3" max="3" width="9.7109375" style="67" customWidth="1"/>
    <col min="4" max="4" width="7.7109375" style="67" customWidth="1"/>
    <col min="5" max="5" width="9" style="67" customWidth="1"/>
    <col min="6" max="6" width="10.85546875" style="67" customWidth="1"/>
    <col min="7" max="7" width="10.28515625" style="67" customWidth="1"/>
    <col min="8" max="8" width="9.28515625" style="67" customWidth="1"/>
    <col min="9" max="9" width="9.140625" style="67" customWidth="1"/>
    <col min="10" max="10" width="8.85546875" style="67" customWidth="1"/>
    <col min="11" max="11" width="8.42578125" style="67" customWidth="1"/>
    <col min="12" max="12" width="9.7109375" style="67" customWidth="1"/>
    <col min="13" max="13" width="10.5703125" style="67" customWidth="1"/>
    <col min="14" max="14" width="9.5703125" style="67" customWidth="1"/>
    <col min="15" max="15" width="7" style="67" customWidth="1"/>
    <col min="16" max="16" width="7.28515625" style="67" customWidth="1"/>
    <col min="17" max="17" width="7.42578125" style="67" customWidth="1"/>
    <col min="18" max="18" width="8.28515625" style="67" customWidth="1"/>
    <col min="19" max="19" width="7.42578125" style="67" customWidth="1"/>
    <col min="20" max="20" width="7.85546875" style="67" customWidth="1"/>
    <col min="21" max="21" width="9.28515625" style="67" customWidth="1"/>
    <col min="22" max="22" width="9.7109375" style="67" customWidth="1"/>
    <col min="23" max="23" width="10.28515625" style="67" customWidth="1"/>
    <col min="24" max="24" width="11.28515625" style="67" customWidth="1"/>
    <col min="25" max="25" width="10.7109375" style="67" customWidth="1"/>
    <col min="26" max="26" width="10.42578125" style="67" customWidth="1"/>
    <col min="27" max="27" width="9.5703125" style="67" customWidth="1"/>
    <col min="28" max="28" width="10.5703125" style="67" customWidth="1"/>
    <col min="29" max="29" width="11.140625" style="67" customWidth="1"/>
    <col min="30" max="30" width="10.7109375" style="67" bestFit="1" customWidth="1"/>
    <col min="31" max="31" width="10.5703125" style="67" bestFit="1" customWidth="1"/>
    <col min="32" max="32" width="8.7109375" style="67" customWidth="1"/>
    <col min="33" max="33" width="9.140625" style="67"/>
    <col min="34" max="34" width="12.28515625" style="67" customWidth="1"/>
    <col min="35" max="35" width="19.85546875" style="67" customWidth="1"/>
    <col min="36" max="16384" width="9.140625" style="67"/>
  </cols>
  <sheetData>
    <row r="1" spans="1:35" s="14" customFormat="1" ht="15.75">
      <c r="C1" s="37"/>
      <c r="D1" s="37"/>
      <c r="E1" s="37"/>
      <c r="F1" s="37"/>
      <c r="G1" s="37"/>
      <c r="H1" s="37"/>
      <c r="I1" s="37"/>
      <c r="J1" s="37"/>
      <c r="K1" s="93" t="s">
        <v>0</v>
      </c>
      <c r="L1" s="93"/>
      <c r="M1" s="93"/>
      <c r="N1" s="37"/>
      <c r="AA1" s="34"/>
      <c r="AB1" s="34"/>
      <c r="AC1" s="34"/>
      <c r="AD1" s="34"/>
      <c r="AE1" s="960" t="s">
        <v>554</v>
      </c>
      <c r="AF1" s="960"/>
      <c r="AG1" s="960"/>
      <c r="AH1" s="960"/>
    </row>
    <row r="2" spans="1:35" s="14" customFormat="1" ht="20.25">
      <c r="E2" s="668" t="s">
        <v>652</v>
      </c>
      <c r="F2" s="668"/>
      <c r="G2" s="668"/>
      <c r="H2" s="668"/>
      <c r="I2" s="668"/>
      <c r="J2" s="668"/>
      <c r="K2" s="668"/>
      <c r="L2" s="668"/>
      <c r="M2" s="668"/>
      <c r="N2" s="668"/>
      <c r="O2" s="668"/>
      <c r="P2" s="668"/>
      <c r="Q2" s="668"/>
      <c r="R2" s="668"/>
      <c r="S2" s="668"/>
      <c r="T2" s="668"/>
      <c r="U2" s="668"/>
      <c r="V2" s="668"/>
    </row>
    <row r="3" spans="1:35" s="14" customFormat="1" ht="20.25">
      <c r="J3" s="36"/>
      <c r="K3" s="36"/>
      <c r="L3" s="36"/>
      <c r="M3" s="36"/>
      <c r="N3" s="36"/>
      <c r="O3" s="36"/>
      <c r="P3" s="36"/>
      <c r="Q3" s="36"/>
      <c r="R3" s="36"/>
      <c r="S3" s="36"/>
      <c r="T3" s="36"/>
      <c r="U3" s="36"/>
      <c r="V3" s="36"/>
    </row>
    <row r="4" spans="1:35" ht="15.75">
      <c r="C4" s="669" t="s">
        <v>733</v>
      </c>
      <c r="D4" s="669"/>
      <c r="E4" s="669"/>
      <c r="F4" s="669"/>
      <c r="G4" s="669"/>
      <c r="H4" s="669"/>
      <c r="I4" s="669"/>
      <c r="J4" s="669"/>
      <c r="K4" s="669"/>
      <c r="L4" s="669"/>
      <c r="M4" s="669"/>
      <c r="N4" s="669"/>
      <c r="O4" s="669"/>
      <c r="P4" s="669"/>
      <c r="Q4" s="669"/>
      <c r="R4" s="669"/>
      <c r="S4" s="669"/>
      <c r="T4" s="669"/>
      <c r="U4" s="669"/>
      <c r="V4" s="669"/>
      <c r="W4" s="669"/>
      <c r="X4" s="39"/>
      <c r="Y4" s="39"/>
      <c r="Z4" s="98"/>
      <c r="AA4" s="98"/>
      <c r="AB4" s="98"/>
      <c r="AC4" s="98"/>
      <c r="AD4" s="98"/>
      <c r="AE4" s="98"/>
      <c r="AF4" s="93"/>
      <c r="AG4" s="93"/>
    </row>
    <row r="5" spans="1:35">
      <c r="C5" s="68"/>
      <c r="D5" s="68"/>
      <c r="E5" s="68"/>
      <c r="F5" s="68"/>
      <c r="G5" s="68"/>
      <c r="H5" s="68"/>
      <c r="I5" s="68"/>
      <c r="J5" s="68"/>
      <c r="Q5" s="68"/>
      <c r="R5" s="68"/>
      <c r="S5" s="68"/>
      <c r="T5" s="68"/>
      <c r="U5" s="68"/>
      <c r="V5" s="68"/>
      <c r="W5" s="68"/>
      <c r="X5" s="68"/>
      <c r="Y5" s="68"/>
      <c r="Z5" s="68"/>
      <c r="AA5" s="68"/>
      <c r="AB5" s="68"/>
      <c r="AC5" s="68"/>
      <c r="AD5" s="68"/>
      <c r="AE5" s="68"/>
      <c r="AF5" s="68"/>
      <c r="AG5" s="68"/>
    </row>
    <row r="6" spans="1:35">
      <c r="A6" s="71" t="s">
        <v>831</v>
      </c>
      <c r="B6" s="76"/>
    </row>
    <row r="7" spans="1:35">
      <c r="B7" s="70"/>
    </row>
    <row r="8" spans="1:35" s="71" customFormat="1" ht="41.25" customHeight="1">
      <c r="A8" s="967" t="s">
        <v>2</v>
      </c>
      <c r="B8" s="968" t="s">
        <v>3</v>
      </c>
      <c r="C8" s="964" t="s">
        <v>102</v>
      </c>
      <c r="D8" s="964"/>
      <c r="E8" s="964"/>
      <c r="F8" s="964"/>
      <c r="G8" s="964"/>
      <c r="H8" s="964"/>
      <c r="I8" s="961" t="s">
        <v>685</v>
      </c>
      <c r="J8" s="962"/>
      <c r="K8" s="962"/>
      <c r="L8" s="962"/>
      <c r="M8" s="962"/>
      <c r="N8" s="963"/>
      <c r="O8" s="961" t="s">
        <v>193</v>
      </c>
      <c r="P8" s="962"/>
      <c r="Q8" s="962"/>
      <c r="R8" s="962"/>
      <c r="S8" s="962"/>
      <c r="T8" s="963"/>
      <c r="U8" s="964" t="s">
        <v>101</v>
      </c>
      <c r="V8" s="964"/>
      <c r="W8" s="964"/>
      <c r="X8" s="964"/>
      <c r="Y8" s="964"/>
      <c r="Z8" s="964"/>
      <c r="AA8" s="964" t="s">
        <v>234</v>
      </c>
      <c r="AB8" s="964"/>
      <c r="AC8" s="964"/>
      <c r="AD8" s="964"/>
      <c r="AE8" s="964"/>
      <c r="AF8" s="964"/>
    </row>
    <row r="9" spans="1:35" s="72" customFormat="1" ht="61.5" customHeight="1">
      <c r="A9" s="967"/>
      <c r="B9" s="969"/>
      <c r="C9" s="548" t="s">
        <v>86</v>
      </c>
      <c r="D9" s="548" t="s">
        <v>90</v>
      </c>
      <c r="E9" s="548" t="s">
        <v>91</v>
      </c>
      <c r="F9" s="548" t="s">
        <v>366</v>
      </c>
      <c r="G9" s="548" t="s">
        <v>235</v>
      </c>
      <c r="H9" s="548" t="s">
        <v>14</v>
      </c>
      <c r="I9" s="548" t="s">
        <v>86</v>
      </c>
      <c r="J9" s="548" t="s">
        <v>90</v>
      </c>
      <c r="K9" s="548" t="s">
        <v>91</v>
      </c>
      <c r="L9" s="548" t="s">
        <v>366</v>
      </c>
      <c r="M9" s="548" t="s">
        <v>235</v>
      </c>
      <c r="N9" s="548" t="s">
        <v>14</v>
      </c>
      <c r="O9" s="548" t="s">
        <v>86</v>
      </c>
      <c r="P9" s="548" t="s">
        <v>90</v>
      </c>
      <c r="Q9" s="548" t="s">
        <v>91</v>
      </c>
      <c r="R9" s="548" t="s">
        <v>366</v>
      </c>
      <c r="S9" s="548" t="s">
        <v>235</v>
      </c>
      <c r="T9" s="548" t="s">
        <v>14</v>
      </c>
      <c r="U9" s="548" t="s">
        <v>236</v>
      </c>
      <c r="V9" s="548" t="s">
        <v>237</v>
      </c>
      <c r="W9" s="548" t="s">
        <v>238</v>
      </c>
      <c r="X9" s="548" t="s">
        <v>366</v>
      </c>
      <c r="Y9" s="548" t="s">
        <v>235</v>
      </c>
      <c r="Z9" s="548" t="s">
        <v>83</v>
      </c>
      <c r="AA9" s="548" t="s">
        <v>86</v>
      </c>
      <c r="AB9" s="548" t="s">
        <v>90</v>
      </c>
      <c r="AC9" s="548" t="s">
        <v>238</v>
      </c>
      <c r="AD9" s="548" t="s">
        <v>366</v>
      </c>
      <c r="AE9" s="548" t="s">
        <v>235</v>
      </c>
      <c r="AF9" s="548" t="s">
        <v>14</v>
      </c>
    </row>
    <row r="10" spans="1:35" s="72" customFormat="1" ht="16.149999999999999" customHeight="1">
      <c r="A10" s="490">
        <v>1</v>
      </c>
      <c r="B10" s="493">
        <v>2</v>
      </c>
      <c r="C10" s="493">
        <v>3</v>
      </c>
      <c r="D10" s="66">
        <v>4</v>
      </c>
      <c r="E10" s="66">
        <v>5</v>
      </c>
      <c r="F10" s="66">
        <v>6</v>
      </c>
      <c r="G10" s="66">
        <v>7</v>
      </c>
      <c r="H10" s="66">
        <v>9</v>
      </c>
      <c r="I10" s="66">
        <v>10</v>
      </c>
      <c r="J10" s="66">
        <v>11</v>
      </c>
      <c r="K10" s="66">
        <v>12</v>
      </c>
      <c r="L10" s="66">
        <v>13</v>
      </c>
      <c r="M10" s="66">
        <v>14</v>
      </c>
      <c r="N10" s="66">
        <v>16</v>
      </c>
      <c r="O10" s="66">
        <v>17</v>
      </c>
      <c r="P10" s="66">
        <v>18</v>
      </c>
      <c r="Q10" s="66">
        <v>19</v>
      </c>
      <c r="R10" s="66">
        <v>20</v>
      </c>
      <c r="S10" s="66">
        <v>21</v>
      </c>
      <c r="T10" s="66">
        <v>23</v>
      </c>
      <c r="U10" s="66">
        <v>24</v>
      </c>
      <c r="V10" s="66">
        <v>25</v>
      </c>
      <c r="W10" s="66">
        <v>26</v>
      </c>
      <c r="X10" s="66">
        <v>27</v>
      </c>
      <c r="Y10" s="66">
        <v>28</v>
      </c>
      <c r="Z10" s="66">
        <v>30</v>
      </c>
      <c r="AA10" s="66">
        <v>31</v>
      </c>
      <c r="AB10" s="66">
        <v>32</v>
      </c>
      <c r="AC10" s="66">
        <v>33</v>
      </c>
      <c r="AD10" s="66">
        <v>34</v>
      </c>
      <c r="AE10" s="66">
        <v>35</v>
      </c>
      <c r="AF10" s="66">
        <v>37</v>
      </c>
    </row>
    <row r="11" spans="1:35" s="132" customFormat="1" ht="16.149999999999999" customHeight="1">
      <c r="A11" s="50">
        <v>1</v>
      </c>
      <c r="B11" s="545" t="s">
        <v>792</v>
      </c>
      <c r="C11" s="546">
        <v>3282</v>
      </c>
      <c r="D11" s="541">
        <v>16</v>
      </c>
      <c r="E11" s="541">
        <v>0</v>
      </c>
      <c r="F11" s="541">
        <v>141</v>
      </c>
      <c r="G11" s="541">
        <v>1</v>
      </c>
      <c r="H11" s="541">
        <f>SUM(C11:G11)</f>
        <v>3440</v>
      </c>
      <c r="I11" s="541">
        <v>3248</v>
      </c>
      <c r="J11" s="541">
        <v>16</v>
      </c>
      <c r="K11" s="541">
        <v>0</v>
      </c>
      <c r="L11" s="541">
        <v>141</v>
      </c>
      <c r="M11" s="541">
        <v>1</v>
      </c>
      <c r="N11" s="541">
        <f>SUM(I11:M11)</f>
        <v>3406</v>
      </c>
      <c r="O11" s="541">
        <v>0</v>
      </c>
      <c r="P11" s="541">
        <v>0</v>
      </c>
      <c r="Q11" s="541">
        <v>0</v>
      </c>
      <c r="R11" s="541">
        <v>0</v>
      </c>
      <c r="S11" s="541">
        <v>0</v>
      </c>
      <c r="T11" s="541">
        <v>0</v>
      </c>
      <c r="U11" s="541">
        <v>0</v>
      </c>
      <c r="V11" s="541">
        <v>0</v>
      </c>
      <c r="W11" s="541">
        <v>0</v>
      </c>
      <c r="X11" s="541">
        <v>0</v>
      </c>
      <c r="Y11" s="541">
        <v>0</v>
      </c>
      <c r="Z11" s="541">
        <v>0</v>
      </c>
      <c r="AA11" s="541">
        <v>1259</v>
      </c>
      <c r="AB11" s="541">
        <v>0</v>
      </c>
      <c r="AC11" s="541">
        <v>0</v>
      </c>
      <c r="AD11" s="541">
        <v>0</v>
      </c>
      <c r="AE11" s="541">
        <v>0</v>
      </c>
      <c r="AF11" s="541">
        <f>SUM(AA11:AE11)</f>
        <v>1259</v>
      </c>
    </row>
    <row r="12" spans="1:35" s="132" customFormat="1" ht="16.149999999999999" customHeight="1">
      <c r="A12" s="50">
        <v>2</v>
      </c>
      <c r="B12" s="545" t="s">
        <v>793</v>
      </c>
      <c r="C12" s="546">
        <v>2239</v>
      </c>
      <c r="D12" s="541">
        <v>8</v>
      </c>
      <c r="E12" s="541">
        <v>0</v>
      </c>
      <c r="F12" s="541">
        <v>13</v>
      </c>
      <c r="G12" s="541">
        <v>1</v>
      </c>
      <c r="H12" s="541">
        <f t="shared" ref="H12:H49" si="0">SUM(C12:G12)</f>
        <v>2261</v>
      </c>
      <c r="I12" s="541">
        <v>2195</v>
      </c>
      <c r="J12" s="541">
        <v>8</v>
      </c>
      <c r="K12" s="541">
        <v>0</v>
      </c>
      <c r="L12" s="541">
        <v>13</v>
      </c>
      <c r="M12" s="541">
        <v>1</v>
      </c>
      <c r="N12" s="541">
        <f t="shared" ref="N12:N48" si="1">SUM(I12:M12)</f>
        <v>2217</v>
      </c>
      <c r="O12" s="541">
        <v>0</v>
      </c>
      <c r="P12" s="541">
        <v>0</v>
      </c>
      <c r="Q12" s="541">
        <v>0</v>
      </c>
      <c r="R12" s="541">
        <v>0</v>
      </c>
      <c r="S12" s="541">
        <v>0</v>
      </c>
      <c r="T12" s="541">
        <v>0</v>
      </c>
      <c r="U12" s="541">
        <v>0</v>
      </c>
      <c r="V12" s="541">
        <v>0</v>
      </c>
      <c r="W12" s="541">
        <v>0</v>
      </c>
      <c r="X12" s="541">
        <v>0</v>
      </c>
      <c r="Y12" s="541">
        <v>0</v>
      </c>
      <c r="Z12" s="541">
        <v>0</v>
      </c>
      <c r="AA12" s="541">
        <v>851</v>
      </c>
      <c r="AB12" s="541">
        <v>0</v>
      </c>
      <c r="AC12" s="541">
        <v>0</v>
      </c>
      <c r="AD12" s="541">
        <v>0</v>
      </c>
      <c r="AE12" s="541">
        <v>0</v>
      </c>
      <c r="AF12" s="541">
        <f t="shared" ref="AF12:AF49" si="2">SUM(AA12:AE12)</f>
        <v>851</v>
      </c>
      <c r="AG12" s="538"/>
      <c r="AH12" s="538"/>
      <c r="AI12" s="538"/>
    </row>
    <row r="13" spans="1:35" s="132" customFormat="1" ht="16.149999999999999" customHeight="1">
      <c r="A13" s="50">
        <v>3</v>
      </c>
      <c r="B13" s="545" t="s">
        <v>794</v>
      </c>
      <c r="C13" s="546">
        <v>2013</v>
      </c>
      <c r="D13" s="541">
        <v>18</v>
      </c>
      <c r="E13" s="541">
        <v>0</v>
      </c>
      <c r="F13" s="541">
        <v>0</v>
      </c>
      <c r="G13" s="541">
        <v>7</v>
      </c>
      <c r="H13" s="541">
        <f t="shared" si="0"/>
        <v>2038</v>
      </c>
      <c r="I13" s="541">
        <v>1958</v>
      </c>
      <c r="J13" s="541">
        <v>18</v>
      </c>
      <c r="K13" s="541">
        <v>0</v>
      </c>
      <c r="L13" s="541">
        <v>0</v>
      </c>
      <c r="M13" s="541">
        <v>7</v>
      </c>
      <c r="N13" s="541">
        <f t="shared" si="1"/>
        <v>1983</v>
      </c>
      <c r="O13" s="541">
        <v>0</v>
      </c>
      <c r="P13" s="541">
        <v>0</v>
      </c>
      <c r="Q13" s="541">
        <v>0</v>
      </c>
      <c r="R13" s="541">
        <v>0</v>
      </c>
      <c r="S13" s="541">
        <v>0</v>
      </c>
      <c r="T13" s="541">
        <v>0</v>
      </c>
      <c r="U13" s="541">
        <v>0</v>
      </c>
      <c r="V13" s="541">
        <v>0</v>
      </c>
      <c r="W13" s="541">
        <v>0</v>
      </c>
      <c r="X13" s="541">
        <v>0</v>
      </c>
      <c r="Y13" s="541">
        <v>0</v>
      </c>
      <c r="Z13" s="541">
        <v>0</v>
      </c>
      <c r="AA13" s="541">
        <v>759</v>
      </c>
      <c r="AB13" s="541">
        <v>0</v>
      </c>
      <c r="AC13" s="541">
        <v>0</v>
      </c>
      <c r="AD13" s="541">
        <v>0</v>
      </c>
      <c r="AE13" s="541">
        <v>0</v>
      </c>
      <c r="AF13" s="541">
        <f t="shared" si="2"/>
        <v>759</v>
      </c>
      <c r="AG13" s="538"/>
      <c r="AH13" s="538"/>
      <c r="AI13" s="538"/>
    </row>
    <row r="14" spans="1:35" s="132" customFormat="1" ht="16.149999999999999" customHeight="1">
      <c r="A14" s="50">
        <v>4</v>
      </c>
      <c r="B14" s="545" t="s">
        <v>795</v>
      </c>
      <c r="C14" s="546">
        <v>1175</v>
      </c>
      <c r="D14" s="541">
        <v>26</v>
      </c>
      <c r="E14" s="541">
        <v>0</v>
      </c>
      <c r="F14" s="541">
        <v>0</v>
      </c>
      <c r="G14" s="541">
        <v>2</v>
      </c>
      <c r="H14" s="541">
        <f t="shared" si="0"/>
        <v>1203</v>
      </c>
      <c r="I14" s="541">
        <v>1175</v>
      </c>
      <c r="J14" s="541">
        <v>26</v>
      </c>
      <c r="K14" s="541">
        <v>0</v>
      </c>
      <c r="L14" s="541">
        <v>0</v>
      </c>
      <c r="M14" s="541">
        <v>2</v>
      </c>
      <c r="N14" s="541">
        <f t="shared" si="1"/>
        <v>1203</v>
      </c>
      <c r="O14" s="541">
        <v>0</v>
      </c>
      <c r="P14" s="541">
        <v>0</v>
      </c>
      <c r="Q14" s="541">
        <v>0</v>
      </c>
      <c r="R14" s="541">
        <v>0</v>
      </c>
      <c r="S14" s="541">
        <v>0</v>
      </c>
      <c r="T14" s="541">
        <v>0</v>
      </c>
      <c r="U14" s="541">
        <v>0</v>
      </c>
      <c r="V14" s="541">
        <v>0</v>
      </c>
      <c r="W14" s="541">
        <v>0</v>
      </c>
      <c r="X14" s="541">
        <v>0</v>
      </c>
      <c r="Y14" s="541">
        <v>0</v>
      </c>
      <c r="Z14" s="541">
        <v>0</v>
      </c>
      <c r="AA14" s="541">
        <v>456</v>
      </c>
      <c r="AB14" s="541">
        <v>0</v>
      </c>
      <c r="AC14" s="541">
        <v>0</v>
      </c>
      <c r="AD14" s="541">
        <v>0</v>
      </c>
      <c r="AE14" s="541">
        <v>0</v>
      </c>
      <c r="AF14" s="541">
        <f t="shared" si="2"/>
        <v>456</v>
      </c>
      <c r="AG14" s="538"/>
      <c r="AH14" s="538"/>
      <c r="AI14" s="538"/>
    </row>
    <row r="15" spans="1:35" s="132" customFormat="1" ht="16.149999999999999" customHeight="1">
      <c r="A15" s="50">
        <v>5</v>
      </c>
      <c r="B15" s="545" t="s">
        <v>796</v>
      </c>
      <c r="C15" s="546">
        <v>2138</v>
      </c>
      <c r="D15" s="541">
        <v>11</v>
      </c>
      <c r="E15" s="541">
        <v>0</v>
      </c>
      <c r="F15" s="541">
        <v>0</v>
      </c>
      <c r="G15" s="541">
        <v>5</v>
      </c>
      <c r="H15" s="541">
        <f t="shared" si="0"/>
        <v>2154</v>
      </c>
      <c r="I15" s="541">
        <v>2138</v>
      </c>
      <c r="J15" s="541">
        <v>11</v>
      </c>
      <c r="K15" s="541">
        <v>0</v>
      </c>
      <c r="L15" s="541">
        <v>0</v>
      </c>
      <c r="M15" s="541">
        <v>5</v>
      </c>
      <c r="N15" s="541">
        <f t="shared" si="1"/>
        <v>2154</v>
      </c>
      <c r="O15" s="541">
        <v>0</v>
      </c>
      <c r="P15" s="541">
        <v>0</v>
      </c>
      <c r="Q15" s="541">
        <v>0</v>
      </c>
      <c r="R15" s="541">
        <v>0</v>
      </c>
      <c r="S15" s="541">
        <v>0</v>
      </c>
      <c r="T15" s="541">
        <v>0</v>
      </c>
      <c r="U15" s="541">
        <v>0</v>
      </c>
      <c r="V15" s="541">
        <v>0</v>
      </c>
      <c r="W15" s="541">
        <v>0</v>
      </c>
      <c r="X15" s="541">
        <v>0</v>
      </c>
      <c r="Y15" s="541">
        <v>0</v>
      </c>
      <c r="Z15" s="541">
        <v>0</v>
      </c>
      <c r="AA15" s="541">
        <v>829</v>
      </c>
      <c r="AB15" s="541">
        <v>0</v>
      </c>
      <c r="AC15" s="541">
        <v>0</v>
      </c>
      <c r="AD15" s="541">
        <v>0</v>
      </c>
      <c r="AE15" s="541">
        <v>0</v>
      </c>
      <c r="AF15" s="541">
        <f t="shared" si="2"/>
        <v>829</v>
      </c>
      <c r="AG15" s="538"/>
      <c r="AH15" s="538"/>
      <c r="AI15" s="538"/>
    </row>
    <row r="16" spans="1:35" s="132" customFormat="1" ht="16.149999999999999" customHeight="1">
      <c r="A16" s="50">
        <v>6</v>
      </c>
      <c r="B16" s="545" t="s">
        <v>797</v>
      </c>
      <c r="C16" s="546">
        <v>1219</v>
      </c>
      <c r="D16" s="541">
        <v>0</v>
      </c>
      <c r="E16" s="541">
        <v>0</v>
      </c>
      <c r="F16" s="541">
        <v>0</v>
      </c>
      <c r="G16" s="541">
        <v>0</v>
      </c>
      <c r="H16" s="541">
        <f t="shared" si="0"/>
        <v>1219</v>
      </c>
      <c r="I16" s="541">
        <v>1219</v>
      </c>
      <c r="J16" s="541">
        <v>0</v>
      </c>
      <c r="K16" s="541">
        <v>0</v>
      </c>
      <c r="L16" s="541">
        <v>0</v>
      </c>
      <c r="M16" s="541">
        <v>0</v>
      </c>
      <c r="N16" s="541">
        <f t="shared" si="1"/>
        <v>1219</v>
      </c>
      <c r="O16" s="541">
        <v>0</v>
      </c>
      <c r="P16" s="541">
        <v>0</v>
      </c>
      <c r="Q16" s="541">
        <v>0</v>
      </c>
      <c r="R16" s="541">
        <v>0</v>
      </c>
      <c r="S16" s="541">
        <v>0</v>
      </c>
      <c r="T16" s="541">
        <v>0</v>
      </c>
      <c r="U16" s="541">
        <v>0</v>
      </c>
      <c r="V16" s="541">
        <v>0</v>
      </c>
      <c r="W16" s="541">
        <v>0</v>
      </c>
      <c r="X16" s="541">
        <v>0</v>
      </c>
      <c r="Y16" s="541">
        <v>0</v>
      </c>
      <c r="Z16" s="541">
        <v>0</v>
      </c>
      <c r="AA16" s="541">
        <v>473</v>
      </c>
      <c r="AB16" s="541">
        <v>0</v>
      </c>
      <c r="AC16" s="541">
        <v>0</v>
      </c>
      <c r="AD16" s="541">
        <v>0</v>
      </c>
      <c r="AE16" s="541">
        <v>0</v>
      </c>
      <c r="AF16" s="541">
        <f t="shared" si="2"/>
        <v>473</v>
      </c>
      <c r="AG16" s="538"/>
      <c r="AH16" s="538"/>
      <c r="AI16" s="538"/>
    </row>
    <row r="17" spans="1:35" s="132" customFormat="1" ht="16.149999999999999" customHeight="1">
      <c r="A17" s="50">
        <v>7</v>
      </c>
      <c r="B17" s="545" t="s">
        <v>798</v>
      </c>
      <c r="C17" s="546">
        <v>3119</v>
      </c>
      <c r="D17" s="541">
        <v>0</v>
      </c>
      <c r="E17" s="541">
        <v>0</v>
      </c>
      <c r="F17" s="541">
        <v>138</v>
      </c>
      <c r="G17" s="541">
        <v>9</v>
      </c>
      <c r="H17" s="541">
        <f t="shared" si="0"/>
        <v>3266</v>
      </c>
      <c r="I17" s="541">
        <v>3107</v>
      </c>
      <c r="J17" s="541">
        <v>0</v>
      </c>
      <c r="K17" s="541">
        <v>0</v>
      </c>
      <c r="L17" s="541">
        <v>138</v>
      </c>
      <c r="M17" s="541">
        <v>9</v>
      </c>
      <c r="N17" s="541">
        <f t="shared" si="1"/>
        <v>3254</v>
      </c>
      <c r="O17" s="541">
        <v>0</v>
      </c>
      <c r="P17" s="541">
        <v>0</v>
      </c>
      <c r="Q17" s="541">
        <v>0</v>
      </c>
      <c r="R17" s="541">
        <v>0</v>
      </c>
      <c r="S17" s="541">
        <v>0</v>
      </c>
      <c r="T17" s="541">
        <v>0</v>
      </c>
      <c r="U17" s="541">
        <v>0</v>
      </c>
      <c r="V17" s="541">
        <v>0</v>
      </c>
      <c r="W17" s="541">
        <v>0</v>
      </c>
      <c r="X17" s="541">
        <v>0</v>
      </c>
      <c r="Y17" s="541">
        <v>0</v>
      </c>
      <c r="Z17" s="541">
        <v>0</v>
      </c>
      <c r="AA17" s="541">
        <v>1205</v>
      </c>
      <c r="AB17" s="541">
        <v>0</v>
      </c>
      <c r="AC17" s="541">
        <v>0</v>
      </c>
      <c r="AD17" s="541">
        <v>0</v>
      </c>
      <c r="AE17" s="541">
        <v>0</v>
      </c>
      <c r="AF17" s="541">
        <f t="shared" si="2"/>
        <v>1205</v>
      </c>
      <c r="AG17" s="538"/>
      <c r="AH17" s="538"/>
      <c r="AI17" s="538"/>
    </row>
    <row r="18" spans="1:35" s="132" customFormat="1" ht="16.149999999999999" customHeight="1">
      <c r="A18" s="50">
        <v>8</v>
      </c>
      <c r="B18" s="545" t="s">
        <v>799</v>
      </c>
      <c r="C18" s="546">
        <v>902</v>
      </c>
      <c r="D18" s="541">
        <v>2</v>
      </c>
      <c r="E18" s="541">
        <v>0</v>
      </c>
      <c r="F18" s="541">
        <v>0</v>
      </c>
      <c r="G18" s="541">
        <v>0</v>
      </c>
      <c r="H18" s="541">
        <f t="shared" si="0"/>
        <v>904</v>
      </c>
      <c r="I18" s="541">
        <v>902</v>
      </c>
      <c r="J18" s="541">
        <v>2</v>
      </c>
      <c r="K18" s="541">
        <v>0</v>
      </c>
      <c r="L18" s="541">
        <v>0</v>
      </c>
      <c r="M18" s="541">
        <v>0</v>
      </c>
      <c r="N18" s="541">
        <f t="shared" si="1"/>
        <v>904</v>
      </c>
      <c r="O18" s="541">
        <v>0</v>
      </c>
      <c r="P18" s="541">
        <v>0</v>
      </c>
      <c r="Q18" s="541">
        <v>0</v>
      </c>
      <c r="R18" s="541">
        <v>0</v>
      </c>
      <c r="S18" s="541">
        <v>0</v>
      </c>
      <c r="T18" s="541">
        <v>0</v>
      </c>
      <c r="U18" s="541">
        <v>0</v>
      </c>
      <c r="V18" s="541">
        <v>0</v>
      </c>
      <c r="W18" s="541">
        <v>0</v>
      </c>
      <c r="X18" s="541">
        <v>0</v>
      </c>
      <c r="Y18" s="541">
        <v>0</v>
      </c>
      <c r="Z18" s="541">
        <v>0</v>
      </c>
      <c r="AA18" s="541">
        <v>350</v>
      </c>
      <c r="AB18" s="541">
        <v>0</v>
      </c>
      <c r="AC18" s="541">
        <v>0</v>
      </c>
      <c r="AD18" s="541">
        <v>0</v>
      </c>
      <c r="AE18" s="541">
        <v>0</v>
      </c>
      <c r="AF18" s="541">
        <f t="shared" si="2"/>
        <v>350</v>
      </c>
      <c r="AG18" s="538"/>
      <c r="AH18" s="538"/>
      <c r="AI18" s="538"/>
    </row>
    <row r="19" spans="1:35" s="132" customFormat="1" ht="16.149999999999999" customHeight="1">
      <c r="A19" s="50">
        <v>9</v>
      </c>
      <c r="B19" s="545" t="s">
        <v>800</v>
      </c>
      <c r="C19" s="546">
        <v>529</v>
      </c>
      <c r="D19" s="541">
        <v>1</v>
      </c>
      <c r="E19" s="541">
        <v>0</v>
      </c>
      <c r="F19" s="541">
        <v>0</v>
      </c>
      <c r="G19" s="541">
        <v>0</v>
      </c>
      <c r="H19" s="541">
        <f t="shared" si="0"/>
        <v>530</v>
      </c>
      <c r="I19" s="541">
        <v>527</v>
      </c>
      <c r="J19" s="541">
        <v>1</v>
      </c>
      <c r="K19" s="541">
        <v>0</v>
      </c>
      <c r="L19" s="541">
        <v>0</v>
      </c>
      <c r="M19" s="541">
        <v>0</v>
      </c>
      <c r="N19" s="541">
        <f t="shared" si="1"/>
        <v>528</v>
      </c>
      <c r="O19" s="541">
        <v>0</v>
      </c>
      <c r="P19" s="541">
        <v>0</v>
      </c>
      <c r="Q19" s="541">
        <v>0</v>
      </c>
      <c r="R19" s="541">
        <v>0</v>
      </c>
      <c r="S19" s="541">
        <v>0</v>
      </c>
      <c r="T19" s="541">
        <v>0</v>
      </c>
      <c r="U19" s="541">
        <v>0</v>
      </c>
      <c r="V19" s="541">
        <v>0</v>
      </c>
      <c r="W19" s="541">
        <v>0</v>
      </c>
      <c r="X19" s="541">
        <v>0</v>
      </c>
      <c r="Y19" s="541">
        <v>0</v>
      </c>
      <c r="Z19" s="541">
        <v>0</v>
      </c>
      <c r="AA19" s="541">
        <v>204</v>
      </c>
      <c r="AB19" s="541">
        <v>0</v>
      </c>
      <c r="AC19" s="541">
        <v>0</v>
      </c>
      <c r="AD19" s="541">
        <v>0</v>
      </c>
      <c r="AE19" s="541">
        <v>0</v>
      </c>
      <c r="AF19" s="541">
        <f t="shared" si="2"/>
        <v>204</v>
      </c>
      <c r="AG19" s="538"/>
      <c r="AH19" s="538"/>
      <c r="AI19" s="538"/>
    </row>
    <row r="20" spans="1:35" s="132" customFormat="1" ht="16.149999999999999" customHeight="1">
      <c r="A20" s="50">
        <v>10</v>
      </c>
      <c r="B20" s="545" t="s">
        <v>801</v>
      </c>
      <c r="C20" s="546">
        <v>1695</v>
      </c>
      <c r="D20" s="541">
        <v>5</v>
      </c>
      <c r="E20" s="541">
        <v>0</v>
      </c>
      <c r="F20" s="541">
        <v>88</v>
      </c>
      <c r="G20" s="541">
        <v>2</v>
      </c>
      <c r="H20" s="541">
        <f t="shared" si="0"/>
        <v>1790</v>
      </c>
      <c r="I20" s="541">
        <v>1596</v>
      </c>
      <c r="J20" s="541">
        <v>5</v>
      </c>
      <c r="K20" s="541">
        <v>0</v>
      </c>
      <c r="L20" s="541">
        <v>88</v>
      </c>
      <c r="M20" s="541">
        <v>2</v>
      </c>
      <c r="N20" s="541">
        <f t="shared" si="1"/>
        <v>1691</v>
      </c>
      <c r="O20" s="541">
        <v>0</v>
      </c>
      <c r="P20" s="541">
        <v>0</v>
      </c>
      <c r="Q20" s="541">
        <v>0</v>
      </c>
      <c r="R20" s="541">
        <v>0</v>
      </c>
      <c r="S20" s="541">
        <v>0</v>
      </c>
      <c r="T20" s="541">
        <v>0</v>
      </c>
      <c r="U20" s="541">
        <v>0</v>
      </c>
      <c r="V20" s="541">
        <v>0</v>
      </c>
      <c r="W20" s="541">
        <v>0</v>
      </c>
      <c r="X20" s="541">
        <v>0</v>
      </c>
      <c r="Y20" s="541">
        <v>0</v>
      </c>
      <c r="Z20" s="541">
        <v>0</v>
      </c>
      <c r="AA20" s="541">
        <v>619</v>
      </c>
      <c r="AB20" s="541">
        <v>0</v>
      </c>
      <c r="AC20" s="541">
        <v>0</v>
      </c>
      <c r="AD20" s="541">
        <v>0</v>
      </c>
      <c r="AE20" s="541">
        <v>0</v>
      </c>
      <c r="AF20" s="541">
        <f t="shared" si="2"/>
        <v>619</v>
      </c>
      <c r="AG20" s="538"/>
      <c r="AH20" s="538"/>
      <c r="AI20" s="538"/>
    </row>
    <row r="21" spans="1:35" s="132" customFormat="1" ht="16.149999999999999" customHeight="1">
      <c r="A21" s="50">
        <v>11</v>
      </c>
      <c r="B21" s="545" t="s">
        <v>802</v>
      </c>
      <c r="C21" s="546">
        <v>2030</v>
      </c>
      <c r="D21" s="541">
        <v>8</v>
      </c>
      <c r="E21" s="541">
        <v>0</v>
      </c>
      <c r="F21" s="541">
        <v>0</v>
      </c>
      <c r="G21" s="541">
        <v>6</v>
      </c>
      <c r="H21" s="541">
        <f t="shared" si="0"/>
        <v>2044</v>
      </c>
      <c r="I21" s="541">
        <v>1967</v>
      </c>
      <c r="J21" s="541">
        <v>8</v>
      </c>
      <c r="K21" s="541">
        <v>0</v>
      </c>
      <c r="L21" s="541">
        <v>0</v>
      </c>
      <c r="M21" s="541">
        <v>6</v>
      </c>
      <c r="N21" s="541">
        <f t="shared" si="1"/>
        <v>1981</v>
      </c>
      <c r="O21" s="541">
        <v>0</v>
      </c>
      <c r="P21" s="541">
        <v>0</v>
      </c>
      <c r="Q21" s="541">
        <v>0</v>
      </c>
      <c r="R21" s="541">
        <v>0</v>
      </c>
      <c r="S21" s="541">
        <v>0</v>
      </c>
      <c r="T21" s="541">
        <v>0</v>
      </c>
      <c r="U21" s="541">
        <v>0</v>
      </c>
      <c r="V21" s="541">
        <v>0</v>
      </c>
      <c r="W21" s="541">
        <v>0</v>
      </c>
      <c r="X21" s="541">
        <v>0</v>
      </c>
      <c r="Y21" s="541">
        <v>0</v>
      </c>
      <c r="Z21" s="541">
        <v>0</v>
      </c>
      <c r="AA21" s="541">
        <v>763</v>
      </c>
      <c r="AB21" s="541">
        <v>0</v>
      </c>
      <c r="AC21" s="541">
        <v>0</v>
      </c>
      <c r="AD21" s="541">
        <v>0</v>
      </c>
      <c r="AE21" s="541">
        <v>0</v>
      </c>
      <c r="AF21" s="541">
        <f t="shared" si="2"/>
        <v>763</v>
      </c>
      <c r="AG21" s="538"/>
      <c r="AH21" s="538"/>
      <c r="AI21" s="538"/>
    </row>
    <row r="22" spans="1:35" s="132" customFormat="1" ht="16.149999999999999" customHeight="1">
      <c r="A22" s="50">
        <v>12</v>
      </c>
      <c r="B22" s="545" t="s">
        <v>803</v>
      </c>
      <c r="C22" s="546">
        <v>2561</v>
      </c>
      <c r="D22" s="541">
        <v>9</v>
      </c>
      <c r="E22" s="541">
        <v>0</v>
      </c>
      <c r="F22" s="541">
        <v>0</v>
      </c>
      <c r="G22" s="541">
        <v>9</v>
      </c>
      <c r="H22" s="541">
        <f t="shared" si="0"/>
        <v>2579</v>
      </c>
      <c r="I22" s="541">
        <v>2556</v>
      </c>
      <c r="J22" s="541">
        <v>9</v>
      </c>
      <c r="K22" s="541">
        <v>0</v>
      </c>
      <c r="L22" s="541">
        <v>0</v>
      </c>
      <c r="M22" s="541">
        <v>9</v>
      </c>
      <c r="N22" s="541">
        <f t="shared" si="1"/>
        <v>2574</v>
      </c>
      <c r="O22" s="541">
        <v>0</v>
      </c>
      <c r="P22" s="541">
        <v>0</v>
      </c>
      <c r="Q22" s="541">
        <v>0</v>
      </c>
      <c r="R22" s="541">
        <v>0</v>
      </c>
      <c r="S22" s="541">
        <v>0</v>
      </c>
      <c r="T22" s="541">
        <v>0</v>
      </c>
      <c r="U22" s="541">
        <v>0</v>
      </c>
      <c r="V22" s="541">
        <v>0</v>
      </c>
      <c r="W22" s="541">
        <v>0</v>
      </c>
      <c r="X22" s="541">
        <v>0</v>
      </c>
      <c r="Y22" s="541">
        <v>0</v>
      </c>
      <c r="Z22" s="541">
        <v>0</v>
      </c>
      <c r="AA22" s="541">
        <v>991</v>
      </c>
      <c r="AB22" s="541">
        <v>0</v>
      </c>
      <c r="AC22" s="541">
        <v>0</v>
      </c>
      <c r="AD22" s="541">
        <v>0</v>
      </c>
      <c r="AE22" s="541">
        <v>0</v>
      </c>
      <c r="AF22" s="541">
        <f t="shared" si="2"/>
        <v>991</v>
      </c>
      <c r="AG22" s="538"/>
      <c r="AH22" s="538"/>
      <c r="AI22" s="538"/>
    </row>
    <row r="23" spans="1:35" s="132" customFormat="1" ht="16.149999999999999" customHeight="1">
      <c r="A23" s="50">
        <v>13</v>
      </c>
      <c r="B23" s="545" t="s">
        <v>804</v>
      </c>
      <c r="C23" s="546">
        <v>2123</v>
      </c>
      <c r="D23" s="541">
        <v>16</v>
      </c>
      <c r="E23" s="541">
        <v>0</v>
      </c>
      <c r="F23" s="541">
        <v>0</v>
      </c>
      <c r="G23" s="541">
        <v>16</v>
      </c>
      <c r="H23" s="541">
        <f t="shared" si="0"/>
        <v>2155</v>
      </c>
      <c r="I23" s="541">
        <v>2123</v>
      </c>
      <c r="J23" s="541">
        <v>16</v>
      </c>
      <c r="K23" s="541">
        <v>0</v>
      </c>
      <c r="L23" s="541">
        <v>0</v>
      </c>
      <c r="M23" s="541">
        <v>16</v>
      </c>
      <c r="N23" s="541">
        <f t="shared" si="1"/>
        <v>2155</v>
      </c>
      <c r="O23" s="541">
        <v>0</v>
      </c>
      <c r="P23" s="541">
        <v>0</v>
      </c>
      <c r="Q23" s="541">
        <v>0</v>
      </c>
      <c r="R23" s="541">
        <v>0</v>
      </c>
      <c r="S23" s="541">
        <v>0</v>
      </c>
      <c r="T23" s="541">
        <v>0</v>
      </c>
      <c r="U23" s="541">
        <v>0</v>
      </c>
      <c r="V23" s="541">
        <v>0</v>
      </c>
      <c r="W23" s="541">
        <v>0</v>
      </c>
      <c r="X23" s="541">
        <v>0</v>
      </c>
      <c r="Y23" s="541">
        <v>0</v>
      </c>
      <c r="Z23" s="541">
        <v>0</v>
      </c>
      <c r="AA23" s="541">
        <v>823</v>
      </c>
      <c r="AB23" s="541">
        <v>0</v>
      </c>
      <c r="AC23" s="541">
        <v>0</v>
      </c>
      <c r="AD23" s="541">
        <v>0</v>
      </c>
      <c r="AE23" s="541">
        <v>0</v>
      </c>
      <c r="AF23" s="541">
        <f t="shared" si="2"/>
        <v>823</v>
      </c>
      <c r="AG23" s="538"/>
      <c r="AH23" s="538"/>
      <c r="AI23" s="538"/>
    </row>
    <row r="24" spans="1:35" s="132" customFormat="1" ht="16.149999999999999" customHeight="1">
      <c r="A24" s="50">
        <v>14</v>
      </c>
      <c r="B24" s="545" t="s">
        <v>805</v>
      </c>
      <c r="C24" s="546">
        <v>1745</v>
      </c>
      <c r="D24" s="541">
        <v>7</v>
      </c>
      <c r="E24" s="541">
        <v>0</v>
      </c>
      <c r="F24" s="541">
        <v>0</v>
      </c>
      <c r="G24" s="541">
        <v>9</v>
      </c>
      <c r="H24" s="541">
        <f t="shared" si="0"/>
        <v>1761</v>
      </c>
      <c r="I24" s="541">
        <v>1683</v>
      </c>
      <c r="J24" s="541">
        <v>7</v>
      </c>
      <c r="K24" s="541">
        <v>0</v>
      </c>
      <c r="L24" s="541">
        <v>0</v>
      </c>
      <c r="M24" s="541">
        <v>9</v>
      </c>
      <c r="N24" s="541">
        <f t="shared" si="1"/>
        <v>1699</v>
      </c>
      <c r="O24" s="541">
        <v>0</v>
      </c>
      <c r="P24" s="541">
        <v>0</v>
      </c>
      <c r="Q24" s="541">
        <v>0</v>
      </c>
      <c r="R24" s="541">
        <v>0</v>
      </c>
      <c r="S24" s="541">
        <v>0</v>
      </c>
      <c r="T24" s="541">
        <v>0</v>
      </c>
      <c r="U24" s="541">
        <v>0</v>
      </c>
      <c r="V24" s="541">
        <v>0</v>
      </c>
      <c r="W24" s="541">
        <v>0</v>
      </c>
      <c r="X24" s="541">
        <v>0</v>
      </c>
      <c r="Y24" s="541">
        <v>0</v>
      </c>
      <c r="Z24" s="541">
        <v>0</v>
      </c>
      <c r="AA24" s="541">
        <v>653</v>
      </c>
      <c r="AB24" s="541">
        <v>0</v>
      </c>
      <c r="AC24" s="541">
        <v>0</v>
      </c>
      <c r="AD24" s="541">
        <v>0</v>
      </c>
      <c r="AE24" s="541">
        <v>0</v>
      </c>
      <c r="AF24" s="541">
        <f t="shared" si="2"/>
        <v>653</v>
      </c>
      <c r="AG24" s="538"/>
      <c r="AH24" s="538"/>
      <c r="AI24" s="538"/>
    </row>
    <row r="25" spans="1:35" s="132" customFormat="1" ht="16.149999999999999" customHeight="1">
      <c r="A25" s="50">
        <v>15</v>
      </c>
      <c r="B25" s="545" t="s">
        <v>806</v>
      </c>
      <c r="C25" s="546">
        <v>3087</v>
      </c>
      <c r="D25" s="541">
        <v>3</v>
      </c>
      <c r="E25" s="541">
        <v>0</v>
      </c>
      <c r="F25" s="541">
        <v>0</v>
      </c>
      <c r="G25" s="541">
        <v>14</v>
      </c>
      <c r="H25" s="541">
        <f t="shared" si="0"/>
        <v>3104</v>
      </c>
      <c r="I25" s="541">
        <v>3087</v>
      </c>
      <c r="J25" s="541">
        <v>3</v>
      </c>
      <c r="K25" s="541">
        <v>0</v>
      </c>
      <c r="L25" s="541">
        <v>0</v>
      </c>
      <c r="M25" s="541">
        <v>14</v>
      </c>
      <c r="N25" s="541">
        <f t="shared" si="1"/>
        <v>3104</v>
      </c>
      <c r="O25" s="541">
        <v>0</v>
      </c>
      <c r="P25" s="541">
        <v>0</v>
      </c>
      <c r="Q25" s="541">
        <v>0</v>
      </c>
      <c r="R25" s="541">
        <v>0</v>
      </c>
      <c r="S25" s="541">
        <v>0</v>
      </c>
      <c r="T25" s="541">
        <v>0</v>
      </c>
      <c r="U25" s="541">
        <v>0</v>
      </c>
      <c r="V25" s="541">
        <v>0</v>
      </c>
      <c r="W25" s="541">
        <v>0</v>
      </c>
      <c r="X25" s="541">
        <v>0</v>
      </c>
      <c r="Y25" s="541">
        <v>0</v>
      </c>
      <c r="Z25" s="541">
        <v>0</v>
      </c>
      <c r="AA25" s="541">
        <v>1197</v>
      </c>
      <c r="AB25" s="541">
        <v>0</v>
      </c>
      <c r="AC25" s="541">
        <v>0</v>
      </c>
      <c r="AD25" s="541">
        <v>0</v>
      </c>
      <c r="AE25" s="541">
        <v>0</v>
      </c>
      <c r="AF25" s="541">
        <f t="shared" si="2"/>
        <v>1197</v>
      </c>
      <c r="AG25" s="538"/>
      <c r="AH25" s="538"/>
      <c r="AI25" s="538"/>
    </row>
    <row r="26" spans="1:35" s="132" customFormat="1" ht="16.149999999999999" customHeight="1">
      <c r="A26" s="50">
        <v>16</v>
      </c>
      <c r="B26" s="545" t="s">
        <v>807</v>
      </c>
      <c r="C26" s="546">
        <v>2108</v>
      </c>
      <c r="D26" s="541">
        <v>9</v>
      </c>
      <c r="E26" s="541">
        <v>0</v>
      </c>
      <c r="F26" s="541">
        <v>2</v>
      </c>
      <c r="G26" s="541">
        <v>38</v>
      </c>
      <c r="H26" s="541">
        <f t="shared" si="0"/>
        <v>2157</v>
      </c>
      <c r="I26" s="541">
        <v>2101</v>
      </c>
      <c r="J26" s="541">
        <v>9</v>
      </c>
      <c r="K26" s="541">
        <v>0</v>
      </c>
      <c r="L26" s="541">
        <v>2</v>
      </c>
      <c r="M26" s="541">
        <v>38</v>
      </c>
      <c r="N26" s="541">
        <f t="shared" si="1"/>
        <v>2150</v>
      </c>
      <c r="O26" s="541">
        <v>0</v>
      </c>
      <c r="P26" s="541">
        <v>0</v>
      </c>
      <c r="Q26" s="541">
        <v>0</v>
      </c>
      <c r="R26" s="541">
        <v>0</v>
      </c>
      <c r="S26" s="541">
        <v>0</v>
      </c>
      <c r="T26" s="541">
        <v>0</v>
      </c>
      <c r="U26" s="541">
        <v>0</v>
      </c>
      <c r="V26" s="541">
        <v>0</v>
      </c>
      <c r="W26" s="541">
        <v>0</v>
      </c>
      <c r="X26" s="541">
        <v>0</v>
      </c>
      <c r="Y26" s="541">
        <v>0</v>
      </c>
      <c r="Z26" s="541">
        <v>0</v>
      </c>
      <c r="AA26" s="541">
        <v>815</v>
      </c>
      <c r="AB26" s="541">
        <v>0</v>
      </c>
      <c r="AC26" s="541">
        <v>0</v>
      </c>
      <c r="AD26" s="541">
        <v>0</v>
      </c>
      <c r="AE26" s="541">
        <v>0</v>
      </c>
      <c r="AF26" s="541">
        <f t="shared" si="2"/>
        <v>815</v>
      </c>
      <c r="AG26" s="538"/>
      <c r="AH26" s="538"/>
      <c r="AI26" s="538"/>
    </row>
    <row r="27" spans="1:35" s="132" customFormat="1" ht="16.149999999999999" customHeight="1">
      <c r="A27" s="50">
        <v>17</v>
      </c>
      <c r="B27" s="545" t="s">
        <v>808</v>
      </c>
      <c r="C27" s="546">
        <v>421</v>
      </c>
      <c r="D27" s="541">
        <v>4</v>
      </c>
      <c r="E27" s="541">
        <v>0</v>
      </c>
      <c r="F27" s="541">
        <v>0</v>
      </c>
      <c r="G27" s="541">
        <v>10</v>
      </c>
      <c r="H27" s="541">
        <f t="shared" si="0"/>
        <v>435</v>
      </c>
      <c r="I27" s="541">
        <v>419</v>
      </c>
      <c r="J27" s="541">
        <v>4</v>
      </c>
      <c r="K27" s="541">
        <v>0</v>
      </c>
      <c r="L27" s="541">
        <v>0</v>
      </c>
      <c r="M27" s="541">
        <v>10</v>
      </c>
      <c r="N27" s="541">
        <f t="shared" si="1"/>
        <v>433</v>
      </c>
      <c r="O27" s="541">
        <v>0</v>
      </c>
      <c r="P27" s="541">
        <v>0</v>
      </c>
      <c r="Q27" s="541">
        <v>0</v>
      </c>
      <c r="R27" s="541">
        <v>0</v>
      </c>
      <c r="S27" s="541">
        <v>0</v>
      </c>
      <c r="T27" s="541">
        <v>0</v>
      </c>
      <c r="U27" s="541">
        <v>0</v>
      </c>
      <c r="V27" s="541">
        <v>0</v>
      </c>
      <c r="W27" s="541">
        <v>0</v>
      </c>
      <c r="X27" s="541">
        <v>0</v>
      </c>
      <c r="Y27" s="541">
        <v>0</v>
      </c>
      <c r="Z27" s="541">
        <v>0</v>
      </c>
      <c r="AA27" s="541">
        <v>163</v>
      </c>
      <c r="AB27" s="541">
        <v>0</v>
      </c>
      <c r="AC27" s="541">
        <v>0</v>
      </c>
      <c r="AD27" s="541">
        <v>0</v>
      </c>
      <c r="AE27" s="541">
        <v>0</v>
      </c>
      <c r="AF27" s="541">
        <f t="shared" si="2"/>
        <v>163</v>
      </c>
      <c r="AG27" s="538"/>
      <c r="AH27" s="538"/>
      <c r="AI27" s="538"/>
    </row>
    <row r="28" spans="1:35" s="132" customFormat="1" ht="16.149999999999999" customHeight="1">
      <c r="A28" s="50">
        <v>18</v>
      </c>
      <c r="B28" s="545" t="s">
        <v>809</v>
      </c>
      <c r="C28" s="546">
        <v>2100</v>
      </c>
      <c r="D28" s="541">
        <v>76</v>
      </c>
      <c r="E28" s="541">
        <v>0</v>
      </c>
      <c r="F28" s="541">
        <v>0</v>
      </c>
      <c r="G28" s="541">
        <v>2</v>
      </c>
      <c r="H28" s="541">
        <f t="shared" si="0"/>
        <v>2178</v>
      </c>
      <c r="I28" s="541">
        <v>2078</v>
      </c>
      <c r="J28" s="541">
        <v>76</v>
      </c>
      <c r="K28" s="541">
        <v>0</v>
      </c>
      <c r="L28" s="541">
        <v>0</v>
      </c>
      <c r="M28" s="541">
        <v>2</v>
      </c>
      <c r="N28" s="541">
        <f t="shared" si="1"/>
        <v>2156</v>
      </c>
      <c r="O28" s="541">
        <v>0</v>
      </c>
      <c r="P28" s="541">
        <v>0</v>
      </c>
      <c r="Q28" s="541">
        <v>0</v>
      </c>
      <c r="R28" s="541">
        <v>0</v>
      </c>
      <c r="S28" s="541">
        <v>0</v>
      </c>
      <c r="T28" s="541">
        <v>0</v>
      </c>
      <c r="U28" s="541">
        <v>0</v>
      </c>
      <c r="V28" s="541">
        <v>0</v>
      </c>
      <c r="W28" s="541">
        <v>0</v>
      </c>
      <c r="X28" s="541">
        <v>0</v>
      </c>
      <c r="Y28" s="541">
        <v>0</v>
      </c>
      <c r="Z28" s="541">
        <v>0</v>
      </c>
      <c r="AA28" s="541">
        <v>806</v>
      </c>
      <c r="AB28" s="541">
        <v>0</v>
      </c>
      <c r="AC28" s="541">
        <v>0</v>
      </c>
      <c r="AD28" s="541">
        <v>0</v>
      </c>
      <c r="AE28" s="541">
        <v>0</v>
      </c>
      <c r="AF28" s="541">
        <f t="shared" si="2"/>
        <v>806</v>
      </c>
      <c r="AG28" s="538"/>
      <c r="AH28" s="538"/>
      <c r="AI28" s="538"/>
    </row>
    <row r="29" spans="1:35" s="132" customFormat="1" ht="16.149999999999999" customHeight="1">
      <c r="A29" s="50">
        <v>19</v>
      </c>
      <c r="B29" s="545" t="s">
        <v>810</v>
      </c>
      <c r="C29" s="546">
        <v>3315</v>
      </c>
      <c r="D29" s="541">
        <v>11</v>
      </c>
      <c r="E29" s="541">
        <v>0</v>
      </c>
      <c r="F29" s="541">
        <v>50</v>
      </c>
      <c r="G29" s="541">
        <v>33</v>
      </c>
      <c r="H29" s="541">
        <f t="shared" si="0"/>
        <v>3409</v>
      </c>
      <c r="I29" s="541">
        <v>3121</v>
      </c>
      <c r="J29" s="541">
        <v>11</v>
      </c>
      <c r="K29" s="541">
        <v>0</v>
      </c>
      <c r="L29" s="541">
        <v>50</v>
      </c>
      <c r="M29" s="541">
        <v>33</v>
      </c>
      <c r="N29" s="541">
        <f t="shared" si="1"/>
        <v>3215</v>
      </c>
      <c r="O29" s="541">
        <v>0</v>
      </c>
      <c r="P29" s="541">
        <v>0</v>
      </c>
      <c r="Q29" s="541">
        <v>0</v>
      </c>
      <c r="R29" s="541">
        <v>0</v>
      </c>
      <c r="S29" s="541">
        <v>0</v>
      </c>
      <c r="T29" s="541">
        <v>0</v>
      </c>
      <c r="U29" s="541">
        <v>0</v>
      </c>
      <c r="V29" s="541">
        <v>0</v>
      </c>
      <c r="W29" s="541">
        <v>0</v>
      </c>
      <c r="X29" s="541">
        <v>0</v>
      </c>
      <c r="Y29" s="541">
        <v>0</v>
      </c>
      <c r="Z29" s="541">
        <v>0</v>
      </c>
      <c r="AA29" s="541">
        <v>1210</v>
      </c>
      <c r="AB29" s="541">
        <v>0</v>
      </c>
      <c r="AC29" s="541">
        <v>0</v>
      </c>
      <c r="AD29" s="541">
        <v>0</v>
      </c>
      <c r="AE29" s="541">
        <v>0</v>
      </c>
      <c r="AF29" s="541">
        <f t="shared" si="2"/>
        <v>1210</v>
      </c>
      <c r="AG29" s="538"/>
      <c r="AH29" s="538"/>
      <c r="AI29" s="538"/>
    </row>
    <row r="30" spans="1:35" s="132" customFormat="1" ht="16.149999999999999" customHeight="1">
      <c r="A30" s="50">
        <v>20</v>
      </c>
      <c r="B30" s="545" t="s">
        <v>811</v>
      </c>
      <c r="C30" s="546">
        <v>2668</v>
      </c>
      <c r="D30" s="541">
        <v>24</v>
      </c>
      <c r="E30" s="541">
        <v>0</v>
      </c>
      <c r="F30" s="541">
        <v>0</v>
      </c>
      <c r="G30" s="541">
        <v>39</v>
      </c>
      <c r="H30" s="541">
        <f t="shared" si="0"/>
        <v>2731</v>
      </c>
      <c r="I30" s="541">
        <v>2658</v>
      </c>
      <c r="J30" s="541">
        <v>24</v>
      </c>
      <c r="K30" s="541">
        <v>0</v>
      </c>
      <c r="L30" s="541">
        <v>0</v>
      </c>
      <c r="M30" s="541">
        <v>39</v>
      </c>
      <c r="N30" s="541">
        <f t="shared" si="1"/>
        <v>2721</v>
      </c>
      <c r="O30" s="541">
        <v>0</v>
      </c>
      <c r="P30" s="541">
        <v>0</v>
      </c>
      <c r="Q30" s="541">
        <v>0</v>
      </c>
      <c r="R30" s="541">
        <v>0</v>
      </c>
      <c r="S30" s="541">
        <v>0</v>
      </c>
      <c r="T30" s="541">
        <v>0</v>
      </c>
      <c r="U30" s="541">
        <v>0</v>
      </c>
      <c r="V30" s="541">
        <v>0</v>
      </c>
      <c r="W30" s="541">
        <v>0</v>
      </c>
      <c r="X30" s="541">
        <v>0</v>
      </c>
      <c r="Y30" s="541">
        <v>0</v>
      </c>
      <c r="Z30" s="541">
        <v>0</v>
      </c>
      <c r="AA30" s="541">
        <v>1031</v>
      </c>
      <c r="AB30" s="541">
        <v>0</v>
      </c>
      <c r="AC30" s="541">
        <v>0</v>
      </c>
      <c r="AD30" s="541">
        <v>0</v>
      </c>
      <c r="AE30" s="541">
        <v>0</v>
      </c>
      <c r="AF30" s="541">
        <f t="shared" si="2"/>
        <v>1031</v>
      </c>
      <c r="AG30" s="538"/>
      <c r="AH30" s="538"/>
      <c r="AI30" s="538"/>
    </row>
    <row r="31" spans="1:35" s="132" customFormat="1" ht="16.149999999999999" customHeight="1">
      <c r="A31" s="50">
        <v>21</v>
      </c>
      <c r="B31" s="545" t="s">
        <v>812</v>
      </c>
      <c r="C31" s="546">
        <v>2417</v>
      </c>
      <c r="D31" s="541">
        <v>34</v>
      </c>
      <c r="E31" s="541">
        <v>0</v>
      </c>
      <c r="F31" s="541">
        <v>0</v>
      </c>
      <c r="G31" s="541">
        <v>46</v>
      </c>
      <c r="H31" s="541">
        <f t="shared" si="0"/>
        <v>2497</v>
      </c>
      <c r="I31" s="541">
        <v>2406</v>
      </c>
      <c r="J31" s="541">
        <v>34</v>
      </c>
      <c r="K31" s="541">
        <v>0</v>
      </c>
      <c r="L31" s="541">
        <v>0</v>
      </c>
      <c r="M31" s="541">
        <v>46</v>
      </c>
      <c r="N31" s="541">
        <f t="shared" si="1"/>
        <v>2486</v>
      </c>
      <c r="O31" s="541">
        <v>0</v>
      </c>
      <c r="P31" s="541">
        <v>0</v>
      </c>
      <c r="Q31" s="541">
        <v>0</v>
      </c>
      <c r="R31" s="541">
        <v>0</v>
      </c>
      <c r="S31" s="541">
        <v>0</v>
      </c>
      <c r="T31" s="541">
        <v>0</v>
      </c>
      <c r="U31" s="541">
        <v>0</v>
      </c>
      <c r="V31" s="541">
        <v>0</v>
      </c>
      <c r="W31" s="541">
        <v>0</v>
      </c>
      <c r="X31" s="541">
        <v>0</v>
      </c>
      <c r="Y31" s="541">
        <v>0</v>
      </c>
      <c r="Z31" s="541">
        <v>0</v>
      </c>
      <c r="AA31" s="541">
        <v>933</v>
      </c>
      <c r="AB31" s="541">
        <v>0</v>
      </c>
      <c r="AC31" s="541">
        <v>0</v>
      </c>
      <c r="AD31" s="541">
        <v>0</v>
      </c>
      <c r="AE31" s="541">
        <v>0</v>
      </c>
      <c r="AF31" s="541">
        <f t="shared" si="2"/>
        <v>933</v>
      </c>
      <c r="AG31" s="538"/>
      <c r="AH31" s="538"/>
      <c r="AI31" s="538"/>
    </row>
    <row r="32" spans="1:35" s="132" customFormat="1" ht="16.149999999999999" customHeight="1">
      <c r="A32" s="50">
        <v>22</v>
      </c>
      <c r="B32" s="545" t="s">
        <v>813</v>
      </c>
      <c r="C32" s="546">
        <v>2842</v>
      </c>
      <c r="D32" s="541">
        <v>20</v>
      </c>
      <c r="E32" s="541">
        <v>0</v>
      </c>
      <c r="F32" s="541">
        <v>0</v>
      </c>
      <c r="G32" s="541">
        <v>88</v>
      </c>
      <c r="H32" s="541">
        <f t="shared" si="0"/>
        <v>2950</v>
      </c>
      <c r="I32" s="541">
        <v>2789</v>
      </c>
      <c r="J32" s="541">
        <v>20</v>
      </c>
      <c r="K32" s="541">
        <v>0</v>
      </c>
      <c r="L32" s="541">
        <v>0</v>
      </c>
      <c r="M32" s="541">
        <v>88</v>
      </c>
      <c r="N32" s="541">
        <f t="shared" si="1"/>
        <v>2897</v>
      </c>
      <c r="O32" s="541">
        <v>0</v>
      </c>
      <c r="P32" s="541">
        <v>0</v>
      </c>
      <c r="Q32" s="541">
        <v>0</v>
      </c>
      <c r="R32" s="541">
        <v>0</v>
      </c>
      <c r="S32" s="541">
        <v>0</v>
      </c>
      <c r="T32" s="541">
        <v>0</v>
      </c>
      <c r="U32" s="541">
        <v>0</v>
      </c>
      <c r="V32" s="541">
        <v>0</v>
      </c>
      <c r="W32" s="541">
        <v>0</v>
      </c>
      <c r="X32" s="541">
        <v>0</v>
      </c>
      <c r="Y32" s="541">
        <v>0</v>
      </c>
      <c r="Z32" s="541">
        <v>0</v>
      </c>
      <c r="AA32" s="541">
        <v>1082</v>
      </c>
      <c r="AB32" s="541">
        <v>0</v>
      </c>
      <c r="AC32" s="541">
        <v>0</v>
      </c>
      <c r="AD32" s="541">
        <v>0</v>
      </c>
      <c r="AE32" s="541">
        <v>0</v>
      </c>
      <c r="AF32" s="541">
        <f t="shared" si="2"/>
        <v>1082</v>
      </c>
      <c r="AG32" s="538"/>
      <c r="AH32" s="538"/>
      <c r="AI32" s="538"/>
    </row>
    <row r="33" spans="1:36" s="132" customFormat="1" ht="16.149999999999999" customHeight="1">
      <c r="A33" s="50">
        <v>23</v>
      </c>
      <c r="B33" s="545" t="s">
        <v>814</v>
      </c>
      <c r="C33" s="546">
        <v>2656</v>
      </c>
      <c r="D33" s="541">
        <v>8</v>
      </c>
      <c r="E33" s="541">
        <v>0</v>
      </c>
      <c r="F33" s="541">
        <v>0</v>
      </c>
      <c r="G33" s="541">
        <v>9</v>
      </c>
      <c r="H33" s="541">
        <f t="shared" si="0"/>
        <v>2673</v>
      </c>
      <c r="I33" s="541">
        <v>2647</v>
      </c>
      <c r="J33" s="541">
        <v>8</v>
      </c>
      <c r="K33" s="541">
        <v>0</v>
      </c>
      <c r="L33" s="541">
        <v>0</v>
      </c>
      <c r="M33" s="541">
        <v>9</v>
      </c>
      <c r="N33" s="541">
        <f t="shared" si="1"/>
        <v>2664</v>
      </c>
      <c r="O33" s="541">
        <v>0</v>
      </c>
      <c r="P33" s="541">
        <v>0</v>
      </c>
      <c r="Q33" s="541">
        <v>0</v>
      </c>
      <c r="R33" s="541">
        <v>0</v>
      </c>
      <c r="S33" s="541">
        <v>0</v>
      </c>
      <c r="T33" s="541">
        <v>0</v>
      </c>
      <c r="U33" s="541">
        <v>0</v>
      </c>
      <c r="V33" s="541">
        <v>0</v>
      </c>
      <c r="W33" s="541">
        <v>0</v>
      </c>
      <c r="X33" s="541">
        <v>0</v>
      </c>
      <c r="Y33" s="541">
        <v>0</v>
      </c>
      <c r="Z33" s="541">
        <v>0</v>
      </c>
      <c r="AA33" s="541">
        <v>1027</v>
      </c>
      <c r="AB33" s="541">
        <v>0</v>
      </c>
      <c r="AC33" s="541">
        <v>0</v>
      </c>
      <c r="AD33" s="541">
        <v>0</v>
      </c>
      <c r="AE33" s="541">
        <v>0</v>
      </c>
      <c r="AF33" s="541">
        <f t="shared" si="2"/>
        <v>1027</v>
      </c>
      <c r="AG33" s="538"/>
      <c r="AH33" s="538"/>
      <c r="AI33" s="538"/>
    </row>
    <row r="34" spans="1:36" s="132" customFormat="1" ht="16.149999999999999" customHeight="1">
      <c r="A34" s="50">
        <v>24</v>
      </c>
      <c r="B34" s="545" t="s">
        <v>815</v>
      </c>
      <c r="C34" s="546">
        <v>2267</v>
      </c>
      <c r="D34" s="541">
        <v>11</v>
      </c>
      <c r="E34" s="541">
        <v>0</v>
      </c>
      <c r="F34" s="541">
        <v>0</v>
      </c>
      <c r="G34" s="541">
        <v>131</v>
      </c>
      <c r="H34" s="541">
        <f t="shared" si="0"/>
        <v>2409</v>
      </c>
      <c r="I34" s="541">
        <v>2255</v>
      </c>
      <c r="J34" s="541">
        <v>11</v>
      </c>
      <c r="K34" s="541">
        <v>0</v>
      </c>
      <c r="L34" s="541">
        <v>0</v>
      </c>
      <c r="M34" s="541">
        <v>131</v>
      </c>
      <c r="N34" s="541">
        <f t="shared" si="1"/>
        <v>2397</v>
      </c>
      <c r="O34" s="541">
        <v>0</v>
      </c>
      <c r="P34" s="541">
        <v>0</v>
      </c>
      <c r="Q34" s="541">
        <v>0</v>
      </c>
      <c r="R34" s="541">
        <v>0</v>
      </c>
      <c r="S34" s="541">
        <v>0</v>
      </c>
      <c r="T34" s="541">
        <v>0</v>
      </c>
      <c r="U34" s="541">
        <v>0</v>
      </c>
      <c r="V34" s="541">
        <v>0</v>
      </c>
      <c r="W34" s="541">
        <v>0</v>
      </c>
      <c r="X34" s="541">
        <v>0</v>
      </c>
      <c r="Y34" s="541">
        <v>0</v>
      </c>
      <c r="Z34" s="541">
        <v>0</v>
      </c>
      <c r="AA34" s="541">
        <v>875</v>
      </c>
      <c r="AB34" s="541">
        <v>0</v>
      </c>
      <c r="AC34" s="541">
        <v>0</v>
      </c>
      <c r="AD34" s="541">
        <v>0</v>
      </c>
      <c r="AE34" s="541">
        <v>0</v>
      </c>
      <c r="AF34" s="541">
        <f t="shared" si="2"/>
        <v>875</v>
      </c>
      <c r="AG34" s="538"/>
      <c r="AH34" s="538"/>
      <c r="AI34" s="538"/>
    </row>
    <row r="35" spans="1:36" s="132" customFormat="1" ht="16.149999999999999" customHeight="1">
      <c r="A35" s="50">
        <v>25</v>
      </c>
      <c r="B35" s="545" t="s">
        <v>816</v>
      </c>
      <c r="C35" s="546">
        <v>1371</v>
      </c>
      <c r="D35" s="541">
        <v>4</v>
      </c>
      <c r="E35" s="541">
        <v>0</v>
      </c>
      <c r="F35" s="541">
        <v>0</v>
      </c>
      <c r="G35" s="541">
        <v>324</v>
      </c>
      <c r="H35" s="541">
        <f t="shared" si="0"/>
        <v>1699</v>
      </c>
      <c r="I35" s="541">
        <v>1345</v>
      </c>
      <c r="J35" s="541">
        <v>4</v>
      </c>
      <c r="K35" s="541">
        <v>0</v>
      </c>
      <c r="L35" s="541">
        <v>0</v>
      </c>
      <c r="M35" s="541">
        <v>324</v>
      </c>
      <c r="N35" s="541">
        <f t="shared" si="1"/>
        <v>1673</v>
      </c>
      <c r="O35" s="541">
        <v>0</v>
      </c>
      <c r="P35" s="541">
        <v>0</v>
      </c>
      <c r="Q35" s="541">
        <v>0</v>
      </c>
      <c r="R35" s="541">
        <v>0</v>
      </c>
      <c r="S35" s="541">
        <v>0</v>
      </c>
      <c r="T35" s="541">
        <v>0</v>
      </c>
      <c r="U35" s="541">
        <v>0</v>
      </c>
      <c r="V35" s="541">
        <v>0</v>
      </c>
      <c r="W35" s="541">
        <v>0</v>
      </c>
      <c r="X35" s="541">
        <v>0</v>
      </c>
      <c r="Y35" s="541">
        <v>0</v>
      </c>
      <c r="Z35" s="541">
        <v>0</v>
      </c>
      <c r="AA35" s="541">
        <v>522</v>
      </c>
      <c r="AB35" s="541">
        <v>0</v>
      </c>
      <c r="AC35" s="541">
        <v>0</v>
      </c>
      <c r="AD35" s="541">
        <v>0</v>
      </c>
      <c r="AE35" s="541">
        <v>0</v>
      </c>
      <c r="AF35" s="541">
        <f t="shared" si="2"/>
        <v>522</v>
      </c>
      <c r="AG35" s="538"/>
      <c r="AH35" s="538"/>
      <c r="AI35" s="538"/>
    </row>
    <row r="36" spans="1:36" s="132" customFormat="1" ht="16.149999999999999" customHeight="1">
      <c r="A36" s="50">
        <v>26</v>
      </c>
      <c r="B36" s="545" t="s">
        <v>817</v>
      </c>
      <c r="C36" s="546">
        <v>1865</v>
      </c>
      <c r="D36" s="541">
        <v>5</v>
      </c>
      <c r="E36" s="541">
        <v>0</v>
      </c>
      <c r="F36" s="541">
        <v>0</v>
      </c>
      <c r="G36" s="541">
        <v>89</v>
      </c>
      <c r="H36" s="541">
        <f t="shared" si="0"/>
        <v>1959</v>
      </c>
      <c r="I36" s="541">
        <v>1743</v>
      </c>
      <c r="J36" s="541">
        <v>5</v>
      </c>
      <c r="K36" s="541">
        <v>0</v>
      </c>
      <c r="L36" s="541">
        <v>0</v>
      </c>
      <c r="M36" s="541">
        <v>89</v>
      </c>
      <c r="N36" s="541">
        <f t="shared" si="1"/>
        <v>1837</v>
      </c>
      <c r="O36" s="541">
        <v>0</v>
      </c>
      <c r="P36" s="541">
        <v>0</v>
      </c>
      <c r="Q36" s="541">
        <v>0</v>
      </c>
      <c r="R36" s="541">
        <v>0</v>
      </c>
      <c r="S36" s="541">
        <v>0</v>
      </c>
      <c r="T36" s="541">
        <v>0</v>
      </c>
      <c r="U36" s="541">
        <v>0</v>
      </c>
      <c r="V36" s="541">
        <v>0</v>
      </c>
      <c r="W36" s="541">
        <v>0</v>
      </c>
      <c r="X36" s="541">
        <v>0</v>
      </c>
      <c r="Y36" s="541">
        <v>0</v>
      </c>
      <c r="Z36" s="541">
        <v>0</v>
      </c>
      <c r="AA36" s="541">
        <v>676</v>
      </c>
      <c r="AB36" s="541">
        <v>0</v>
      </c>
      <c r="AC36" s="541">
        <v>0</v>
      </c>
      <c r="AD36" s="541">
        <v>0</v>
      </c>
      <c r="AE36" s="541">
        <v>0</v>
      </c>
      <c r="AF36" s="541">
        <f t="shared" si="2"/>
        <v>676</v>
      </c>
      <c r="AG36" s="538"/>
      <c r="AH36" s="538"/>
      <c r="AI36" s="538"/>
    </row>
    <row r="37" spans="1:36" s="132" customFormat="1" ht="16.149999999999999" customHeight="1">
      <c r="A37" s="50">
        <v>27</v>
      </c>
      <c r="B37" s="545" t="s">
        <v>818</v>
      </c>
      <c r="C37" s="546">
        <v>1617</v>
      </c>
      <c r="D37" s="541">
        <v>13</v>
      </c>
      <c r="E37" s="541">
        <v>0</v>
      </c>
      <c r="F37" s="541">
        <v>99</v>
      </c>
      <c r="G37" s="541">
        <v>176</v>
      </c>
      <c r="H37" s="541">
        <f t="shared" si="0"/>
        <v>1905</v>
      </c>
      <c r="I37" s="542">
        <v>1615</v>
      </c>
      <c r="J37" s="542">
        <v>13</v>
      </c>
      <c r="K37" s="542">
        <v>0</v>
      </c>
      <c r="L37" s="542">
        <v>99</v>
      </c>
      <c r="M37" s="542">
        <v>176</v>
      </c>
      <c r="N37" s="541">
        <f t="shared" si="1"/>
        <v>1903</v>
      </c>
      <c r="O37" s="541">
        <v>0</v>
      </c>
      <c r="P37" s="541">
        <v>0</v>
      </c>
      <c r="Q37" s="541">
        <v>0</v>
      </c>
      <c r="R37" s="541">
        <v>0</v>
      </c>
      <c r="S37" s="541">
        <v>0</v>
      </c>
      <c r="T37" s="541">
        <v>0</v>
      </c>
      <c r="U37" s="541">
        <v>0</v>
      </c>
      <c r="V37" s="541">
        <v>0</v>
      </c>
      <c r="W37" s="541">
        <v>0</v>
      </c>
      <c r="X37" s="541">
        <v>0</v>
      </c>
      <c r="Y37" s="541">
        <v>0</v>
      </c>
      <c r="Z37" s="541">
        <v>0</v>
      </c>
      <c r="AA37" s="541">
        <v>626</v>
      </c>
      <c r="AB37" s="541">
        <v>0</v>
      </c>
      <c r="AC37" s="541">
        <v>0</v>
      </c>
      <c r="AD37" s="541">
        <v>0</v>
      </c>
      <c r="AE37" s="541">
        <v>0</v>
      </c>
      <c r="AF37" s="541">
        <f t="shared" si="2"/>
        <v>626</v>
      </c>
      <c r="AG37" s="538"/>
      <c r="AH37" s="538"/>
      <c r="AI37" s="538"/>
    </row>
    <row r="38" spans="1:36" s="132" customFormat="1" ht="16.149999999999999" customHeight="1">
      <c r="A38" s="50">
        <v>28</v>
      </c>
      <c r="B38" s="545" t="s">
        <v>819</v>
      </c>
      <c r="C38" s="546">
        <v>1850</v>
      </c>
      <c r="D38" s="541">
        <v>14</v>
      </c>
      <c r="E38" s="541">
        <v>0</v>
      </c>
      <c r="F38" s="541">
        <v>0</v>
      </c>
      <c r="G38" s="541">
        <v>46</v>
      </c>
      <c r="H38" s="541">
        <f t="shared" si="0"/>
        <v>1910</v>
      </c>
      <c r="I38" s="542">
        <v>1850</v>
      </c>
      <c r="J38" s="542">
        <v>14</v>
      </c>
      <c r="K38" s="542">
        <v>0</v>
      </c>
      <c r="L38" s="542">
        <v>0</v>
      </c>
      <c r="M38" s="542">
        <v>46</v>
      </c>
      <c r="N38" s="541">
        <f t="shared" si="1"/>
        <v>1910</v>
      </c>
      <c r="O38" s="541">
        <v>0</v>
      </c>
      <c r="P38" s="541">
        <v>0</v>
      </c>
      <c r="Q38" s="541">
        <v>0</v>
      </c>
      <c r="R38" s="541">
        <v>0</v>
      </c>
      <c r="S38" s="541">
        <v>0</v>
      </c>
      <c r="T38" s="541">
        <v>0</v>
      </c>
      <c r="U38" s="541">
        <v>0</v>
      </c>
      <c r="V38" s="541">
        <v>0</v>
      </c>
      <c r="W38" s="541">
        <v>0</v>
      </c>
      <c r="X38" s="541">
        <v>0</v>
      </c>
      <c r="Y38" s="541">
        <v>0</v>
      </c>
      <c r="Z38" s="541">
        <v>0</v>
      </c>
      <c r="AA38" s="541">
        <v>717</v>
      </c>
      <c r="AB38" s="541">
        <v>0</v>
      </c>
      <c r="AC38" s="541">
        <v>0</v>
      </c>
      <c r="AD38" s="541">
        <v>0</v>
      </c>
      <c r="AE38" s="541">
        <v>0</v>
      </c>
      <c r="AF38" s="541">
        <f t="shared" si="2"/>
        <v>717</v>
      </c>
      <c r="AG38" s="538"/>
      <c r="AH38" s="538"/>
      <c r="AI38" s="538"/>
    </row>
    <row r="39" spans="1:36" s="132" customFormat="1" ht="16.149999999999999" customHeight="1">
      <c r="A39" s="50">
        <v>29</v>
      </c>
      <c r="B39" s="545" t="s">
        <v>820</v>
      </c>
      <c r="C39" s="546">
        <v>2049</v>
      </c>
      <c r="D39" s="541">
        <v>2</v>
      </c>
      <c r="E39" s="541">
        <v>0</v>
      </c>
      <c r="F39" s="541">
        <v>0</v>
      </c>
      <c r="G39" s="541">
        <v>3</v>
      </c>
      <c r="H39" s="541">
        <f t="shared" si="0"/>
        <v>2054</v>
      </c>
      <c r="I39" s="542">
        <v>1990</v>
      </c>
      <c r="J39" s="542">
        <v>2</v>
      </c>
      <c r="K39" s="542">
        <v>0</v>
      </c>
      <c r="L39" s="542">
        <v>0</v>
      </c>
      <c r="M39" s="542">
        <v>3</v>
      </c>
      <c r="N39" s="541">
        <f t="shared" si="1"/>
        <v>1995</v>
      </c>
      <c r="O39" s="541">
        <v>0</v>
      </c>
      <c r="P39" s="541">
        <v>0</v>
      </c>
      <c r="Q39" s="541">
        <v>0</v>
      </c>
      <c r="R39" s="541">
        <v>0</v>
      </c>
      <c r="S39" s="541">
        <v>0</v>
      </c>
      <c r="T39" s="541">
        <v>0</v>
      </c>
      <c r="U39" s="541">
        <v>0</v>
      </c>
      <c r="V39" s="541">
        <v>0</v>
      </c>
      <c r="W39" s="541">
        <v>0</v>
      </c>
      <c r="X39" s="541">
        <v>0</v>
      </c>
      <c r="Y39" s="541">
        <v>0</v>
      </c>
      <c r="Z39" s="541">
        <v>0</v>
      </c>
      <c r="AA39" s="541">
        <v>772</v>
      </c>
      <c r="AB39" s="541">
        <v>0</v>
      </c>
      <c r="AC39" s="541">
        <v>0</v>
      </c>
      <c r="AD39" s="541">
        <v>0</v>
      </c>
      <c r="AE39" s="541">
        <v>0</v>
      </c>
      <c r="AF39" s="541">
        <f t="shared" si="2"/>
        <v>772</v>
      </c>
      <c r="AG39" s="538"/>
      <c r="AH39" s="538"/>
      <c r="AI39" s="538"/>
    </row>
    <row r="40" spans="1:36" s="132" customFormat="1" ht="16.149999999999999" customHeight="1">
      <c r="A40" s="50">
        <v>30</v>
      </c>
      <c r="B40" s="545" t="s">
        <v>821</v>
      </c>
      <c r="C40" s="546">
        <v>1114</v>
      </c>
      <c r="D40" s="541">
        <v>15</v>
      </c>
      <c r="E40" s="541">
        <v>0</v>
      </c>
      <c r="F40" s="541">
        <v>0</v>
      </c>
      <c r="G40" s="541">
        <v>10</v>
      </c>
      <c r="H40" s="541">
        <f t="shared" si="0"/>
        <v>1139</v>
      </c>
      <c r="I40" s="542">
        <v>1062</v>
      </c>
      <c r="J40" s="542">
        <v>15</v>
      </c>
      <c r="K40" s="542">
        <v>0</v>
      </c>
      <c r="L40" s="542">
        <v>0</v>
      </c>
      <c r="M40" s="542">
        <v>10</v>
      </c>
      <c r="N40" s="541">
        <f t="shared" si="1"/>
        <v>1087</v>
      </c>
      <c r="O40" s="541">
        <v>0</v>
      </c>
      <c r="P40" s="541">
        <v>0</v>
      </c>
      <c r="Q40" s="541">
        <v>0</v>
      </c>
      <c r="R40" s="541">
        <v>0</v>
      </c>
      <c r="S40" s="541">
        <v>0</v>
      </c>
      <c r="T40" s="541">
        <v>0</v>
      </c>
      <c r="U40" s="541">
        <v>0</v>
      </c>
      <c r="V40" s="541">
        <v>0</v>
      </c>
      <c r="W40" s="541">
        <v>0</v>
      </c>
      <c r="X40" s="541">
        <v>0</v>
      </c>
      <c r="Y40" s="541">
        <v>0</v>
      </c>
      <c r="Z40" s="541">
        <v>0</v>
      </c>
      <c r="AA40" s="541">
        <v>412</v>
      </c>
      <c r="AB40" s="541">
        <v>0</v>
      </c>
      <c r="AC40" s="541">
        <v>0</v>
      </c>
      <c r="AD40" s="541">
        <v>0</v>
      </c>
      <c r="AE40" s="541">
        <v>0</v>
      </c>
      <c r="AF40" s="541">
        <f t="shared" si="2"/>
        <v>412</v>
      </c>
      <c r="AG40" s="538"/>
      <c r="AH40" s="538"/>
      <c r="AI40" s="538"/>
    </row>
    <row r="41" spans="1:36" s="132" customFormat="1" ht="16.149999999999999" customHeight="1">
      <c r="A41" s="50">
        <v>31</v>
      </c>
      <c r="B41" s="547" t="s">
        <v>822</v>
      </c>
      <c r="C41" s="546">
        <v>516</v>
      </c>
      <c r="D41" s="541">
        <v>0</v>
      </c>
      <c r="E41" s="541">
        <v>0</v>
      </c>
      <c r="F41" s="541">
        <v>0</v>
      </c>
      <c r="G41" s="541">
        <v>1</v>
      </c>
      <c r="H41" s="541">
        <f t="shared" si="0"/>
        <v>517</v>
      </c>
      <c r="I41" s="542">
        <v>512</v>
      </c>
      <c r="J41" s="542">
        <v>0</v>
      </c>
      <c r="K41" s="542">
        <v>0</v>
      </c>
      <c r="L41" s="542">
        <v>0</v>
      </c>
      <c r="M41" s="542">
        <v>1</v>
      </c>
      <c r="N41" s="541">
        <f t="shared" si="1"/>
        <v>513</v>
      </c>
      <c r="O41" s="541">
        <v>0</v>
      </c>
      <c r="P41" s="541">
        <v>0</v>
      </c>
      <c r="Q41" s="541">
        <v>0</v>
      </c>
      <c r="R41" s="541">
        <v>0</v>
      </c>
      <c r="S41" s="541">
        <v>0</v>
      </c>
      <c r="T41" s="541">
        <v>0</v>
      </c>
      <c r="U41" s="541">
        <v>0</v>
      </c>
      <c r="V41" s="541">
        <v>0</v>
      </c>
      <c r="W41" s="541">
        <v>0</v>
      </c>
      <c r="X41" s="541">
        <v>0</v>
      </c>
      <c r="Y41" s="541">
        <v>0</v>
      </c>
      <c r="Z41" s="541">
        <v>0</v>
      </c>
      <c r="AA41" s="541">
        <v>199</v>
      </c>
      <c r="AB41" s="541">
        <v>0</v>
      </c>
      <c r="AC41" s="541">
        <v>0</v>
      </c>
      <c r="AD41" s="541">
        <v>0</v>
      </c>
      <c r="AE41" s="541">
        <v>0</v>
      </c>
      <c r="AF41" s="541">
        <f t="shared" si="2"/>
        <v>199</v>
      </c>
      <c r="AG41" s="538"/>
      <c r="AH41" s="538"/>
      <c r="AI41" s="538"/>
    </row>
    <row r="42" spans="1:36" s="132" customFormat="1" ht="16.149999999999999" customHeight="1">
      <c r="A42" s="50">
        <v>32</v>
      </c>
      <c r="B42" s="547" t="s">
        <v>823</v>
      </c>
      <c r="C42" s="546">
        <v>783</v>
      </c>
      <c r="D42" s="541">
        <v>0</v>
      </c>
      <c r="E42" s="541">
        <v>0</v>
      </c>
      <c r="F42" s="541">
        <v>0</v>
      </c>
      <c r="G42" s="541">
        <v>0</v>
      </c>
      <c r="H42" s="541">
        <f t="shared" si="0"/>
        <v>783</v>
      </c>
      <c r="I42" s="542">
        <v>766</v>
      </c>
      <c r="J42" s="542">
        <v>0</v>
      </c>
      <c r="K42" s="542">
        <v>0</v>
      </c>
      <c r="L42" s="542">
        <v>0</v>
      </c>
      <c r="M42" s="542">
        <v>0</v>
      </c>
      <c r="N42" s="541">
        <f t="shared" si="1"/>
        <v>766</v>
      </c>
      <c r="O42" s="541">
        <v>0</v>
      </c>
      <c r="P42" s="541">
        <v>0</v>
      </c>
      <c r="Q42" s="541">
        <v>0</v>
      </c>
      <c r="R42" s="541">
        <v>0</v>
      </c>
      <c r="S42" s="541">
        <v>0</v>
      </c>
      <c r="T42" s="541">
        <v>0</v>
      </c>
      <c r="U42" s="541">
        <v>0</v>
      </c>
      <c r="V42" s="541">
        <v>0</v>
      </c>
      <c r="W42" s="541">
        <v>0</v>
      </c>
      <c r="X42" s="541">
        <v>0</v>
      </c>
      <c r="Y42" s="541">
        <v>0</v>
      </c>
      <c r="Z42" s="541">
        <v>0</v>
      </c>
      <c r="AA42" s="541">
        <v>297</v>
      </c>
      <c r="AB42" s="541">
        <v>0</v>
      </c>
      <c r="AC42" s="541">
        <v>0</v>
      </c>
      <c r="AD42" s="541">
        <v>0</v>
      </c>
      <c r="AE42" s="541">
        <v>0</v>
      </c>
      <c r="AF42" s="541">
        <f t="shared" si="2"/>
        <v>297</v>
      </c>
      <c r="AG42" s="538"/>
      <c r="AH42" s="538"/>
      <c r="AI42" s="538"/>
    </row>
    <row r="43" spans="1:36">
      <c r="A43" s="50">
        <v>33</v>
      </c>
      <c r="B43" s="547" t="s">
        <v>824</v>
      </c>
      <c r="C43" s="542">
        <v>1687</v>
      </c>
      <c r="D43" s="542">
        <v>1</v>
      </c>
      <c r="E43" s="541">
        <v>0</v>
      </c>
      <c r="F43" s="541">
        <v>60</v>
      </c>
      <c r="G43" s="542">
        <v>1</v>
      </c>
      <c r="H43" s="541">
        <f t="shared" si="0"/>
        <v>1749</v>
      </c>
      <c r="I43" s="542">
        <v>1682</v>
      </c>
      <c r="J43" s="542">
        <v>1</v>
      </c>
      <c r="K43" s="542">
        <v>0</v>
      </c>
      <c r="L43" s="542">
        <v>60</v>
      </c>
      <c r="M43" s="542">
        <v>1</v>
      </c>
      <c r="N43" s="541">
        <f t="shared" si="1"/>
        <v>1744</v>
      </c>
      <c r="O43" s="541">
        <v>0</v>
      </c>
      <c r="P43" s="541">
        <v>0</v>
      </c>
      <c r="Q43" s="541">
        <v>0</v>
      </c>
      <c r="R43" s="541">
        <v>0</v>
      </c>
      <c r="S43" s="541">
        <v>0</v>
      </c>
      <c r="T43" s="541">
        <v>0</v>
      </c>
      <c r="U43" s="541">
        <v>0</v>
      </c>
      <c r="V43" s="541">
        <v>0</v>
      </c>
      <c r="W43" s="541">
        <v>0</v>
      </c>
      <c r="X43" s="541">
        <v>0</v>
      </c>
      <c r="Y43" s="541">
        <v>0</v>
      </c>
      <c r="Z43" s="541">
        <v>0</v>
      </c>
      <c r="AA43" s="542">
        <v>652</v>
      </c>
      <c r="AB43" s="541">
        <v>0</v>
      </c>
      <c r="AC43" s="541">
        <v>0</v>
      </c>
      <c r="AD43" s="541">
        <v>0</v>
      </c>
      <c r="AE43" s="541">
        <v>0</v>
      </c>
      <c r="AF43" s="541">
        <f t="shared" si="2"/>
        <v>652</v>
      </c>
      <c r="AG43" s="538"/>
      <c r="AH43" s="538"/>
      <c r="AI43" s="538"/>
      <c r="AJ43" s="132"/>
    </row>
    <row r="44" spans="1:36">
      <c r="A44" s="50">
        <v>34</v>
      </c>
      <c r="B44" s="547" t="s">
        <v>825</v>
      </c>
      <c r="C44" s="542">
        <v>1039</v>
      </c>
      <c r="D44" s="542">
        <v>10</v>
      </c>
      <c r="E44" s="541">
        <v>0</v>
      </c>
      <c r="F44" s="541">
        <v>0</v>
      </c>
      <c r="G44" s="542">
        <v>0</v>
      </c>
      <c r="H44" s="541">
        <f t="shared" si="0"/>
        <v>1049</v>
      </c>
      <c r="I44" s="542">
        <v>1039</v>
      </c>
      <c r="J44" s="542">
        <v>10</v>
      </c>
      <c r="K44" s="542">
        <v>0</v>
      </c>
      <c r="L44" s="542">
        <v>0</v>
      </c>
      <c r="M44" s="542">
        <v>0</v>
      </c>
      <c r="N44" s="541">
        <f t="shared" si="1"/>
        <v>1049</v>
      </c>
      <c r="O44" s="541">
        <v>0</v>
      </c>
      <c r="P44" s="541">
        <v>0</v>
      </c>
      <c r="Q44" s="541">
        <v>0</v>
      </c>
      <c r="R44" s="541">
        <v>0</v>
      </c>
      <c r="S44" s="541">
        <v>0</v>
      </c>
      <c r="T44" s="541">
        <v>0</v>
      </c>
      <c r="U44" s="541">
        <v>0</v>
      </c>
      <c r="V44" s="541">
        <v>0</v>
      </c>
      <c r="W44" s="541">
        <v>0</v>
      </c>
      <c r="X44" s="541">
        <v>0</v>
      </c>
      <c r="Y44" s="541">
        <v>0</v>
      </c>
      <c r="Z44" s="541">
        <v>0</v>
      </c>
      <c r="AA44" s="542">
        <v>403</v>
      </c>
      <c r="AB44" s="541">
        <v>0</v>
      </c>
      <c r="AC44" s="541">
        <v>0</v>
      </c>
      <c r="AD44" s="541">
        <v>0</v>
      </c>
      <c r="AE44" s="541">
        <v>0</v>
      </c>
      <c r="AF44" s="541">
        <f t="shared" si="2"/>
        <v>403</v>
      </c>
      <c r="AG44" s="538"/>
      <c r="AH44" s="538"/>
      <c r="AI44" s="538"/>
      <c r="AJ44" s="132"/>
    </row>
    <row r="45" spans="1:36">
      <c r="A45" s="50">
        <v>35</v>
      </c>
      <c r="B45" s="547" t="s">
        <v>826</v>
      </c>
      <c r="C45" s="542">
        <v>1546</v>
      </c>
      <c r="D45" s="542">
        <v>3</v>
      </c>
      <c r="E45" s="541">
        <v>0</v>
      </c>
      <c r="F45" s="541">
        <v>63</v>
      </c>
      <c r="G45" s="542">
        <v>0</v>
      </c>
      <c r="H45" s="541">
        <f t="shared" si="0"/>
        <v>1612</v>
      </c>
      <c r="I45" s="542">
        <v>1544</v>
      </c>
      <c r="J45" s="542">
        <v>3</v>
      </c>
      <c r="K45" s="542">
        <v>0</v>
      </c>
      <c r="L45" s="542">
        <v>63</v>
      </c>
      <c r="M45" s="542">
        <v>0</v>
      </c>
      <c r="N45" s="541">
        <f t="shared" si="1"/>
        <v>1610</v>
      </c>
      <c r="O45" s="541">
        <v>0</v>
      </c>
      <c r="P45" s="541">
        <v>0</v>
      </c>
      <c r="Q45" s="541">
        <v>0</v>
      </c>
      <c r="R45" s="541">
        <v>0</v>
      </c>
      <c r="S45" s="541">
        <v>0</v>
      </c>
      <c r="T45" s="541">
        <v>0</v>
      </c>
      <c r="U45" s="541">
        <v>0</v>
      </c>
      <c r="V45" s="541">
        <v>0</v>
      </c>
      <c r="W45" s="541">
        <v>0</v>
      </c>
      <c r="X45" s="541">
        <v>0</v>
      </c>
      <c r="Y45" s="541">
        <v>0</v>
      </c>
      <c r="Z45" s="541">
        <v>0</v>
      </c>
      <c r="AA45" s="542">
        <v>599</v>
      </c>
      <c r="AB45" s="541">
        <v>0</v>
      </c>
      <c r="AC45" s="541">
        <v>0</v>
      </c>
      <c r="AD45" s="541">
        <v>0</v>
      </c>
      <c r="AE45" s="541">
        <v>0</v>
      </c>
      <c r="AF45" s="541">
        <f t="shared" si="2"/>
        <v>599</v>
      </c>
      <c r="AG45" s="538"/>
      <c r="AH45" s="538"/>
      <c r="AI45" s="538"/>
      <c r="AJ45" s="132"/>
    </row>
    <row r="46" spans="1:36">
      <c r="A46" s="50">
        <v>36</v>
      </c>
      <c r="B46" s="547" t="s">
        <v>827</v>
      </c>
      <c r="C46" s="542">
        <v>1316</v>
      </c>
      <c r="D46" s="542">
        <v>2</v>
      </c>
      <c r="E46" s="541">
        <v>0</v>
      </c>
      <c r="F46" s="541">
        <v>0</v>
      </c>
      <c r="G46" s="542">
        <v>0</v>
      </c>
      <c r="H46" s="541">
        <f t="shared" si="0"/>
        <v>1318</v>
      </c>
      <c r="I46" s="542">
        <v>1310</v>
      </c>
      <c r="J46" s="542">
        <v>2</v>
      </c>
      <c r="K46" s="542">
        <v>0</v>
      </c>
      <c r="L46" s="542">
        <v>0</v>
      </c>
      <c r="M46" s="542">
        <v>0</v>
      </c>
      <c r="N46" s="541">
        <f t="shared" si="1"/>
        <v>1312</v>
      </c>
      <c r="O46" s="541">
        <v>0</v>
      </c>
      <c r="P46" s="541">
        <v>0</v>
      </c>
      <c r="Q46" s="541">
        <v>0</v>
      </c>
      <c r="R46" s="541">
        <v>0</v>
      </c>
      <c r="S46" s="541">
        <v>0</v>
      </c>
      <c r="T46" s="541">
        <v>0</v>
      </c>
      <c r="U46" s="541">
        <v>0</v>
      </c>
      <c r="V46" s="541">
        <v>0</v>
      </c>
      <c r="W46" s="541">
        <v>0</v>
      </c>
      <c r="X46" s="541">
        <v>0</v>
      </c>
      <c r="Y46" s="541">
        <v>0</v>
      </c>
      <c r="Z46" s="541">
        <v>0</v>
      </c>
      <c r="AA46" s="542">
        <v>508</v>
      </c>
      <c r="AB46" s="541">
        <v>0</v>
      </c>
      <c r="AC46" s="541">
        <v>0</v>
      </c>
      <c r="AD46" s="541">
        <v>0</v>
      </c>
      <c r="AE46" s="541">
        <v>0</v>
      </c>
      <c r="AF46" s="541">
        <f t="shared" si="2"/>
        <v>508</v>
      </c>
      <c r="AG46" s="538"/>
      <c r="AH46" s="538"/>
      <c r="AI46" s="538"/>
      <c r="AJ46" s="132"/>
    </row>
    <row r="47" spans="1:36">
      <c r="A47" s="50">
        <v>37</v>
      </c>
      <c r="B47" s="547" t="s">
        <v>828</v>
      </c>
      <c r="C47" s="542">
        <v>1739</v>
      </c>
      <c r="D47" s="542">
        <v>6</v>
      </c>
      <c r="E47" s="541">
        <v>0</v>
      </c>
      <c r="F47" s="541">
        <v>0</v>
      </c>
      <c r="G47" s="542">
        <v>47</v>
      </c>
      <c r="H47" s="541">
        <f t="shared" si="0"/>
        <v>1792</v>
      </c>
      <c r="I47" s="542">
        <v>1731</v>
      </c>
      <c r="J47" s="542">
        <v>6</v>
      </c>
      <c r="K47" s="542">
        <v>0</v>
      </c>
      <c r="L47" s="542">
        <v>0</v>
      </c>
      <c r="M47" s="542">
        <v>47</v>
      </c>
      <c r="N47" s="541">
        <f t="shared" si="1"/>
        <v>1784</v>
      </c>
      <c r="O47" s="541">
        <v>0</v>
      </c>
      <c r="P47" s="541">
        <v>0</v>
      </c>
      <c r="Q47" s="541">
        <v>0</v>
      </c>
      <c r="R47" s="541">
        <v>0</v>
      </c>
      <c r="S47" s="541">
        <v>0</v>
      </c>
      <c r="T47" s="541">
        <v>0</v>
      </c>
      <c r="U47" s="541">
        <v>0</v>
      </c>
      <c r="V47" s="541">
        <v>0</v>
      </c>
      <c r="W47" s="541">
        <v>0</v>
      </c>
      <c r="X47" s="541">
        <v>0</v>
      </c>
      <c r="Y47" s="541">
        <v>0</v>
      </c>
      <c r="Z47" s="541">
        <v>0</v>
      </c>
      <c r="AA47" s="542">
        <v>671</v>
      </c>
      <c r="AB47" s="541">
        <v>0</v>
      </c>
      <c r="AC47" s="541">
        <v>0</v>
      </c>
      <c r="AD47" s="541">
        <v>0</v>
      </c>
      <c r="AE47" s="541">
        <v>0</v>
      </c>
      <c r="AF47" s="541">
        <f t="shared" si="2"/>
        <v>671</v>
      </c>
      <c r="AG47" s="538"/>
      <c r="AH47" s="538"/>
      <c r="AI47" s="538"/>
      <c r="AJ47" s="132"/>
    </row>
    <row r="48" spans="1:36">
      <c r="A48" s="50">
        <v>38</v>
      </c>
      <c r="B48" s="547" t="s">
        <v>829</v>
      </c>
      <c r="C48" s="542">
        <v>1538</v>
      </c>
      <c r="D48" s="542">
        <v>24</v>
      </c>
      <c r="E48" s="541">
        <v>0</v>
      </c>
      <c r="F48" s="541">
        <v>14</v>
      </c>
      <c r="G48" s="542">
        <v>8</v>
      </c>
      <c r="H48" s="541">
        <f t="shared" si="0"/>
        <v>1584</v>
      </c>
      <c r="I48" s="542">
        <v>1536</v>
      </c>
      <c r="J48" s="542">
        <v>24</v>
      </c>
      <c r="K48" s="542">
        <v>0</v>
      </c>
      <c r="L48" s="542">
        <v>14</v>
      </c>
      <c r="M48" s="542">
        <v>8</v>
      </c>
      <c r="N48" s="541">
        <f t="shared" si="1"/>
        <v>1582</v>
      </c>
      <c r="O48" s="541">
        <v>0</v>
      </c>
      <c r="P48" s="541">
        <v>0</v>
      </c>
      <c r="Q48" s="541">
        <v>0</v>
      </c>
      <c r="R48" s="541">
        <v>0</v>
      </c>
      <c r="S48" s="541">
        <v>0</v>
      </c>
      <c r="T48" s="541">
        <v>0</v>
      </c>
      <c r="U48" s="541">
        <v>0</v>
      </c>
      <c r="V48" s="541">
        <v>0</v>
      </c>
      <c r="W48" s="541">
        <v>0</v>
      </c>
      <c r="X48" s="541">
        <v>0</v>
      </c>
      <c r="Y48" s="541">
        <v>0</v>
      </c>
      <c r="Z48" s="541">
        <v>0</v>
      </c>
      <c r="AA48" s="542">
        <v>596</v>
      </c>
      <c r="AB48" s="541">
        <v>0</v>
      </c>
      <c r="AC48" s="541">
        <v>0</v>
      </c>
      <c r="AD48" s="541">
        <v>0</v>
      </c>
      <c r="AE48" s="541">
        <v>0</v>
      </c>
      <c r="AF48" s="541">
        <f t="shared" si="2"/>
        <v>596</v>
      </c>
      <c r="AG48" s="538"/>
      <c r="AH48" s="538"/>
      <c r="AI48" s="538"/>
      <c r="AJ48" s="132"/>
    </row>
    <row r="49" spans="1:36">
      <c r="A49" s="965" t="s">
        <v>14</v>
      </c>
      <c r="B49" s="966"/>
      <c r="C49" s="543">
        <f>SUM(C11:C48)</f>
        <v>70681</v>
      </c>
      <c r="D49" s="543">
        <f>SUM(D11:D48)</f>
        <v>426</v>
      </c>
      <c r="E49" s="544">
        <f>SUM(E11:E48)</f>
        <v>0</v>
      </c>
      <c r="F49" s="544">
        <f>SUM(F11:F48)</f>
        <v>668</v>
      </c>
      <c r="G49" s="543">
        <f>SUM(G11:G48)</f>
        <v>1182</v>
      </c>
      <c r="H49" s="544">
        <f t="shared" si="0"/>
        <v>72957</v>
      </c>
      <c r="I49" s="543">
        <f>SUM(I11:I48)</f>
        <v>69680</v>
      </c>
      <c r="J49" s="544">
        <f>SUM(J11:J48)</f>
        <v>426</v>
      </c>
      <c r="K49" s="543">
        <f>SUM(K11:K48)</f>
        <v>0</v>
      </c>
      <c r="L49" s="543">
        <f>SUM(L11:L48)</f>
        <v>668</v>
      </c>
      <c r="M49" s="543">
        <f>SUM(M11:M48)</f>
        <v>1182</v>
      </c>
      <c r="N49" s="543">
        <f>SUM(I49:M49)</f>
        <v>71956</v>
      </c>
      <c r="O49" s="544">
        <v>0</v>
      </c>
      <c r="P49" s="544">
        <v>0</v>
      </c>
      <c r="Q49" s="544">
        <v>0</v>
      </c>
      <c r="R49" s="544">
        <v>0</v>
      </c>
      <c r="S49" s="544">
        <v>0</v>
      </c>
      <c r="T49" s="544">
        <v>0</v>
      </c>
      <c r="U49" s="544">
        <v>0</v>
      </c>
      <c r="V49" s="544">
        <v>0</v>
      </c>
      <c r="W49" s="544">
        <v>0</v>
      </c>
      <c r="X49" s="544">
        <v>0</v>
      </c>
      <c r="Y49" s="544">
        <v>0</v>
      </c>
      <c r="Z49" s="544">
        <v>0</v>
      </c>
      <c r="AA49" s="543">
        <f>SUM(AA11:AA48)</f>
        <v>27024</v>
      </c>
      <c r="AB49" s="544">
        <v>0</v>
      </c>
      <c r="AC49" s="544">
        <v>0</v>
      </c>
      <c r="AD49" s="544">
        <v>0</v>
      </c>
      <c r="AE49" s="544">
        <v>0</v>
      </c>
      <c r="AF49" s="544">
        <f t="shared" si="2"/>
        <v>27024</v>
      </c>
      <c r="AG49" s="538"/>
      <c r="AH49" s="538"/>
      <c r="AI49" s="538"/>
      <c r="AJ49" s="132"/>
    </row>
    <row r="50" spans="1:36">
      <c r="A50" s="539"/>
      <c r="B50" s="540"/>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row>
    <row r="51" spans="1:36">
      <c r="A51" s="539"/>
      <c r="B51" s="540"/>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row>
    <row r="54" spans="1:36" ht="15" customHeight="1">
      <c r="AB54" s="641" t="s">
        <v>1027</v>
      </c>
      <c r="AC54" s="641"/>
      <c r="AD54" s="641"/>
      <c r="AE54" s="641"/>
    </row>
    <row r="55" spans="1:36" ht="15" customHeight="1">
      <c r="AB55" s="641"/>
      <c r="AC55" s="641"/>
      <c r="AD55" s="641"/>
      <c r="AE55" s="641"/>
    </row>
    <row r="56" spans="1:36" ht="15" customHeight="1">
      <c r="AB56" s="641"/>
      <c r="AC56" s="641"/>
      <c r="AD56" s="641"/>
      <c r="AE56" s="641"/>
    </row>
    <row r="57" spans="1:36" ht="15" customHeight="1">
      <c r="AB57" s="641"/>
      <c r="AC57" s="641"/>
      <c r="AD57" s="641"/>
      <c r="AE57" s="641"/>
    </row>
  </sheetData>
  <mergeCells count="12">
    <mergeCell ref="AB54:AE57"/>
    <mergeCell ref="A49:B49"/>
    <mergeCell ref="A8:A9"/>
    <mergeCell ref="B8:B9"/>
    <mergeCell ref="C8:H8"/>
    <mergeCell ref="I8:N8"/>
    <mergeCell ref="AE1:AH1"/>
    <mergeCell ref="O8:T8"/>
    <mergeCell ref="C4:W4"/>
    <mergeCell ref="E2:V2"/>
    <mergeCell ref="AA8:AF8"/>
    <mergeCell ref="U8:Z8"/>
  </mergeCells>
  <phoneticPr fontId="0" type="noConversion"/>
  <printOptions horizontalCentered="1"/>
  <pageMargins left="0.70866141732283472" right="0.70866141732283472" top="0.23622047244094491" bottom="0" header="0.31496062992125984" footer="0.31496062992125984"/>
  <pageSetup paperSize="9" scale="43" orientation="landscape" r:id="rId1"/>
</worksheet>
</file>

<file path=xl/worksheets/sheet65.xml><?xml version="1.0" encoding="utf-8"?>
<worksheet xmlns="http://schemas.openxmlformats.org/spreadsheetml/2006/main" xmlns:r="http://schemas.openxmlformats.org/officeDocument/2006/relationships">
  <sheetPr>
    <pageSetUpPr fitToPage="1"/>
  </sheetPr>
  <dimension ref="A1:AC56"/>
  <sheetViews>
    <sheetView tabSelected="1" view="pageBreakPreview" topLeftCell="H37" zoomScale="115" zoomScaleNormal="85" zoomScaleSheetLayoutView="115" workbookViewId="0">
      <selection activeCell="I53" sqref="I53:L58"/>
    </sheetView>
  </sheetViews>
  <sheetFormatPr defaultColWidth="8.85546875" defaultRowHeight="14.25"/>
  <cols>
    <col min="1" max="1" width="8.140625" style="65" customWidth="1"/>
    <col min="2" max="2" width="17.140625" style="65" customWidth="1"/>
    <col min="3" max="3" width="12.140625" style="65" customWidth="1"/>
    <col min="4" max="4" width="14.140625" style="65" customWidth="1"/>
    <col min="5" max="5" width="13.42578125" style="65" customWidth="1"/>
    <col min="6" max="6" width="16.42578125" style="65" customWidth="1"/>
    <col min="7" max="7" width="15.140625" style="65" customWidth="1"/>
    <col min="8" max="8" width="14.42578125" style="65" customWidth="1"/>
    <col min="9" max="9" width="14.85546875" style="65" customWidth="1"/>
    <col min="10" max="10" width="18.42578125" style="65" customWidth="1"/>
    <col min="11" max="11" width="17.28515625" style="65" customWidth="1"/>
    <col min="12" max="12" width="16.28515625" style="65" customWidth="1"/>
    <col min="13" max="18" width="8.85546875" style="65"/>
    <col min="19" max="29" width="8.85546875" style="95"/>
    <col min="30" max="16384" width="8.85546875" style="65"/>
  </cols>
  <sheetData>
    <row r="1" spans="1:15" ht="15">
      <c r="B1" s="14"/>
      <c r="C1" s="14"/>
      <c r="D1" s="14"/>
      <c r="E1" s="14"/>
      <c r="F1" s="1"/>
      <c r="G1" s="1"/>
      <c r="H1" s="14"/>
      <c r="J1" s="34"/>
      <c r="K1" s="774" t="s">
        <v>555</v>
      </c>
      <c r="L1" s="774"/>
    </row>
    <row r="2" spans="1:15" ht="15.75">
      <c r="B2" s="667" t="s">
        <v>0</v>
      </c>
      <c r="C2" s="667"/>
      <c r="D2" s="667"/>
      <c r="E2" s="667"/>
      <c r="F2" s="667"/>
      <c r="G2" s="667"/>
      <c r="H2" s="667"/>
      <c r="I2" s="667"/>
      <c r="J2" s="667"/>
    </row>
    <row r="3" spans="1:15" ht="20.25">
      <c r="B3" s="668" t="s">
        <v>652</v>
      </c>
      <c r="C3" s="668"/>
      <c r="D3" s="668"/>
      <c r="E3" s="668"/>
      <c r="F3" s="668"/>
      <c r="G3" s="668"/>
      <c r="H3" s="668"/>
      <c r="I3" s="668"/>
      <c r="J3" s="668"/>
    </row>
    <row r="4" spans="1:15" ht="20.25">
      <c r="B4" s="111"/>
      <c r="C4" s="111"/>
      <c r="D4" s="111"/>
      <c r="E4" s="111"/>
      <c r="F4" s="111"/>
      <c r="G4" s="111"/>
      <c r="H4" s="111"/>
      <c r="I4" s="111"/>
      <c r="J4" s="111"/>
    </row>
    <row r="5" spans="1:15" ht="15.6" customHeight="1">
      <c r="B5" s="974" t="s">
        <v>734</v>
      </c>
      <c r="C5" s="974"/>
      <c r="D5" s="974"/>
      <c r="E5" s="974"/>
      <c r="F5" s="974"/>
      <c r="G5" s="974"/>
      <c r="H5" s="974"/>
      <c r="I5" s="974"/>
      <c r="J5" s="974"/>
      <c r="K5" s="974"/>
      <c r="L5" s="974"/>
    </row>
    <row r="6" spans="1:15">
      <c r="A6" s="670" t="s">
        <v>831</v>
      </c>
      <c r="B6" s="670"/>
      <c r="C6" s="27"/>
    </row>
    <row r="7" spans="1:15" ht="15" customHeight="1">
      <c r="A7" s="981" t="s">
        <v>103</v>
      </c>
      <c r="B7" s="958" t="s">
        <v>3</v>
      </c>
      <c r="C7" s="975" t="s">
        <v>19</v>
      </c>
      <c r="D7" s="975"/>
      <c r="E7" s="975"/>
      <c r="F7" s="975"/>
      <c r="G7" s="971" t="s">
        <v>20</v>
      </c>
      <c r="H7" s="972"/>
      <c r="I7" s="972"/>
      <c r="J7" s="973"/>
      <c r="K7" s="958" t="s">
        <v>391</v>
      </c>
      <c r="L7" s="970" t="s">
        <v>748</v>
      </c>
    </row>
    <row r="8" spans="1:15" ht="31.15" customHeight="1">
      <c r="A8" s="982"/>
      <c r="B8" s="984"/>
      <c r="C8" s="970" t="s">
        <v>248</v>
      </c>
      <c r="D8" s="958" t="s">
        <v>451</v>
      </c>
      <c r="E8" s="985" t="s">
        <v>89</v>
      </c>
      <c r="F8" s="986"/>
      <c r="G8" s="959" t="s">
        <v>248</v>
      </c>
      <c r="H8" s="970" t="s">
        <v>451</v>
      </c>
      <c r="I8" s="987" t="s">
        <v>89</v>
      </c>
      <c r="J8" s="988"/>
      <c r="K8" s="984"/>
      <c r="L8" s="970"/>
    </row>
    <row r="9" spans="1:15" ht="69.75" customHeight="1">
      <c r="A9" s="983"/>
      <c r="B9" s="959"/>
      <c r="C9" s="970"/>
      <c r="D9" s="959"/>
      <c r="E9" s="537" t="s">
        <v>937</v>
      </c>
      <c r="F9" s="537" t="s">
        <v>452</v>
      </c>
      <c r="G9" s="970"/>
      <c r="H9" s="970"/>
      <c r="I9" s="537" t="s">
        <v>937</v>
      </c>
      <c r="J9" s="537" t="s">
        <v>452</v>
      </c>
      <c r="K9" s="959"/>
      <c r="L9" s="970"/>
      <c r="M9" s="95"/>
      <c r="N9" s="95"/>
      <c r="O9" s="95"/>
    </row>
    <row r="10" spans="1:15">
      <c r="A10" s="134">
        <v>1</v>
      </c>
      <c r="B10" s="133">
        <v>2</v>
      </c>
      <c r="C10" s="134">
        <v>3</v>
      </c>
      <c r="D10" s="133">
        <v>4</v>
      </c>
      <c r="E10" s="134">
        <v>5</v>
      </c>
      <c r="F10" s="133">
        <v>6</v>
      </c>
      <c r="G10" s="134">
        <v>7</v>
      </c>
      <c r="H10" s="133">
        <v>8</v>
      </c>
      <c r="I10" s="134">
        <v>9</v>
      </c>
      <c r="J10" s="133">
        <v>10</v>
      </c>
      <c r="K10" s="134" t="s">
        <v>563</v>
      </c>
      <c r="L10" s="133">
        <v>12</v>
      </c>
      <c r="M10" s="95"/>
      <c r="N10" s="95"/>
      <c r="O10" s="95"/>
    </row>
    <row r="11" spans="1:15" ht="15">
      <c r="A11" s="507">
        <v>1</v>
      </c>
      <c r="B11" s="138" t="s">
        <v>792</v>
      </c>
      <c r="C11" s="550">
        <v>477379</v>
      </c>
      <c r="D11" s="549">
        <v>7363</v>
      </c>
      <c r="E11" s="550">
        <v>7363</v>
      </c>
      <c r="F11" s="549"/>
      <c r="G11" s="550">
        <v>252088</v>
      </c>
      <c r="H11" s="549">
        <v>2908</v>
      </c>
      <c r="I11" s="550">
        <v>2908</v>
      </c>
      <c r="J11" s="549"/>
      <c r="K11" s="550">
        <f>E11+F11+I11+J11</f>
        <v>10271</v>
      </c>
      <c r="L11" s="552">
        <f>K11*10*1000/100000</f>
        <v>1027.0999999999999</v>
      </c>
      <c r="M11" s="95"/>
      <c r="N11" s="95"/>
      <c r="O11" s="95"/>
    </row>
    <row r="12" spans="1:15" ht="15">
      <c r="A12" s="507">
        <v>2</v>
      </c>
      <c r="B12" s="138" t="s">
        <v>793</v>
      </c>
      <c r="C12" s="550">
        <v>310784</v>
      </c>
      <c r="D12" s="549">
        <v>4568</v>
      </c>
      <c r="E12" s="550">
        <v>4568</v>
      </c>
      <c r="F12" s="549"/>
      <c r="G12" s="550">
        <v>153422</v>
      </c>
      <c r="H12" s="549">
        <v>1804</v>
      </c>
      <c r="I12" s="550">
        <v>1804</v>
      </c>
      <c r="J12" s="549"/>
      <c r="K12" s="550">
        <f t="shared" ref="K12:K49" si="0">E12+F12+I12+J12</f>
        <v>6372</v>
      </c>
      <c r="L12" s="552">
        <f t="shared" ref="L12:L49" si="1">K12*10*1000/100000</f>
        <v>637.20000000000005</v>
      </c>
      <c r="M12" s="95"/>
      <c r="N12" s="95"/>
      <c r="O12" s="95"/>
    </row>
    <row r="13" spans="1:15" ht="15">
      <c r="A13" s="507">
        <v>3</v>
      </c>
      <c r="B13" s="138" t="s">
        <v>794</v>
      </c>
      <c r="C13" s="550">
        <v>294359</v>
      </c>
      <c r="D13" s="549">
        <v>4269</v>
      </c>
      <c r="E13" s="550">
        <v>4269</v>
      </c>
      <c r="F13" s="549"/>
      <c r="G13" s="550">
        <v>165259</v>
      </c>
      <c r="H13" s="549">
        <v>1686</v>
      </c>
      <c r="I13" s="550">
        <v>1686</v>
      </c>
      <c r="J13" s="549"/>
      <c r="K13" s="550">
        <f t="shared" si="0"/>
        <v>5955</v>
      </c>
      <c r="L13" s="552">
        <f t="shared" si="1"/>
        <v>595.5</v>
      </c>
      <c r="M13" s="95"/>
      <c r="N13" s="95"/>
      <c r="O13" s="95"/>
    </row>
    <row r="14" spans="1:15" ht="15">
      <c r="A14" s="507">
        <v>4</v>
      </c>
      <c r="B14" s="138" t="s">
        <v>795</v>
      </c>
      <c r="C14" s="550">
        <v>186226</v>
      </c>
      <c r="D14" s="549">
        <v>2963</v>
      </c>
      <c r="E14" s="550">
        <v>2963</v>
      </c>
      <c r="F14" s="549"/>
      <c r="G14" s="550">
        <v>108326</v>
      </c>
      <c r="H14" s="549">
        <v>1170</v>
      </c>
      <c r="I14" s="550">
        <v>1170</v>
      </c>
      <c r="J14" s="549"/>
      <c r="K14" s="550">
        <f t="shared" si="0"/>
        <v>4133</v>
      </c>
      <c r="L14" s="552">
        <f t="shared" si="1"/>
        <v>413.3</v>
      </c>
      <c r="M14" s="95"/>
      <c r="N14" s="95"/>
      <c r="O14" s="95"/>
    </row>
    <row r="15" spans="1:15" ht="15">
      <c r="A15" s="507">
        <v>5</v>
      </c>
      <c r="B15" s="138" t="s">
        <v>796</v>
      </c>
      <c r="C15" s="550">
        <v>325823</v>
      </c>
      <c r="D15" s="549">
        <v>5064</v>
      </c>
      <c r="E15" s="550">
        <v>5064</v>
      </c>
      <c r="F15" s="549"/>
      <c r="G15" s="550">
        <v>191847</v>
      </c>
      <c r="H15" s="549">
        <v>2000</v>
      </c>
      <c r="I15" s="550">
        <v>2000</v>
      </c>
      <c r="J15" s="549"/>
      <c r="K15" s="550">
        <f t="shared" si="0"/>
        <v>7064</v>
      </c>
      <c r="L15" s="552">
        <f t="shared" si="1"/>
        <v>706.4</v>
      </c>
      <c r="M15" s="95"/>
      <c r="N15" s="95"/>
      <c r="O15" s="95"/>
    </row>
    <row r="16" spans="1:15" ht="15">
      <c r="A16" s="507">
        <v>6</v>
      </c>
      <c r="B16" s="138" t="s">
        <v>797</v>
      </c>
      <c r="C16" s="550">
        <v>178886</v>
      </c>
      <c r="D16" s="549">
        <v>3148</v>
      </c>
      <c r="E16" s="550">
        <v>3148</v>
      </c>
      <c r="F16" s="549"/>
      <c r="G16" s="550">
        <v>110964</v>
      </c>
      <c r="H16" s="549">
        <v>1243</v>
      </c>
      <c r="I16" s="550">
        <v>1243</v>
      </c>
      <c r="J16" s="549"/>
      <c r="K16" s="550">
        <f t="shared" si="0"/>
        <v>4391</v>
      </c>
      <c r="L16" s="552">
        <f t="shared" si="1"/>
        <v>439.1</v>
      </c>
      <c r="M16" s="95"/>
      <c r="N16" s="95"/>
      <c r="O16" s="95"/>
    </row>
    <row r="17" spans="1:15" ht="15">
      <c r="A17" s="507">
        <v>7</v>
      </c>
      <c r="B17" s="138" t="s">
        <v>798</v>
      </c>
      <c r="C17" s="550">
        <v>521110</v>
      </c>
      <c r="D17" s="549">
        <v>7953</v>
      </c>
      <c r="E17" s="550">
        <v>7953</v>
      </c>
      <c r="F17" s="549"/>
      <c r="G17" s="550">
        <v>244303</v>
      </c>
      <c r="H17" s="549">
        <v>3141</v>
      </c>
      <c r="I17" s="550">
        <v>3141</v>
      </c>
      <c r="J17" s="549"/>
      <c r="K17" s="550">
        <f t="shared" si="0"/>
        <v>11094</v>
      </c>
      <c r="L17" s="552">
        <f t="shared" si="1"/>
        <v>1109.4000000000001</v>
      </c>
      <c r="M17" s="95"/>
      <c r="N17" s="95"/>
      <c r="O17" s="95"/>
    </row>
    <row r="18" spans="1:15" ht="15">
      <c r="A18" s="507">
        <v>8</v>
      </c>
      <c r="B18" s="138" t="s">
        <v>799</v>
      </c>
      <c r="C18" s="550">
        <v>119235</v>
      </c>
      <c r="D18" s="549">
        <v>1850</v>
      </c>
      <c r="E18" s="550">
        <v>1850</v>
      </c>
      <c r="F18" s="549"/>
      <c r="G18" s="550">
        <v>66537</v>
      </c>
      <c r="H18" s="549">
        <v>731</v>
      </c>
      <c r="I18" s="550">
        <v>731</v>
      </c>
      <c r="J18" s="549"/>
      <c r="K18" s="550">
        <f t="shared" si="0"/>
        <v>2581</v>
      </c>
      <c r="L18" s="552">
        <f t="shared" si="1"/>
        <v>258.10000000000002</v>
      </c>
      <c r="M18" s="95"/>
      <c r="N18" s="95"/>
      <c r="O18" s="95"/>
    </row>
    <row r="19" spans="1:15" ht="15">
      <c r="A19" s="507">
        <v>9</v>
      </c>
      <c r="B19" s="138" t="s">
        <v>800</v>
      </c>
      <c r="C19" s="550">
        <v>91518</v>
      </c>
      <c r="D19" s="549">
        <v>1726</v>
      </c>
      <c r="E19" s="550">
        <v>1726</v>
      </c>
      <c r="F19" s="549"/>
      <c r="G19" s="550">
        <v>53468</v>
      </c>
      <c r="H19" s="549">
        <v>682</v>
      </c>
      <c r="I19" s="550">
        <v>682</v>
      </c>
      <c r="J19" s="549"/>
      <c r="K19" s="550">
        <f t="shared" si="0"/>
        <v>2408</v>
      </c>
      <c r="L19" s="552">
        <f t="shared" si="1"/>
        <v>240.8</v>
      </c>
      <c r="M19" s="95"/>
      <c r="N19" s="95"/>
      <c r="O19" s="95"/>
    </row>
    <row r="20" spans="1:15" ht="15">
      <c r="A20" s="507">
        <v>10</v>
      </c>
      <c r="B20" s="138" t="s">
        <v>801</v>
      </c>
      <c r="C20" s="550">
        <v>272817</v>
      </c>
      <c r="D20" s="549">
        <v>3380</v>
      </c>
      <c r="E20" s="550">
        <v>3380</v>
      </c>
      <c r="F20" s="549"/>
      <c r="G20" s="550">
        <v>138785</v>
      </c>
      <c r="H20" s="549">
        <v>1335</v>
      </c>
      <c r="I20" s="550">
        <v>1335</v>
      </c>
      <c r="J20" s="549"/>
      <c r="K20" s="550">
        <f t="shared" si="0"/>
        <v>4715</v>
      </c>
      <c r="L20" s="552">
        <f t="shared" si="1"/>
        <v>471.5</v>
      </c>
      <c r="M20" s="95"/>
      <c r="N20" s="95"/>
      <c r="O20" s="95"/>
    </row>
    <row r="21" spans="1:15" ht="15">
      <c r="A21" s="507">
        <v>11</v>
      </c>
      <c r="B21" s="138" t="s">
        <v>802</v>
      </c>
      <c r="C21" s="550">
        <v>342646</v>
      </c>
      <c r="D21" s="549">
        <v>5069</v>
      </c>
      <c r="E21" s="550">
        <v>5069</v>
      </c>
      <c r="F21" s="549"/>
      <c r="G21" s="550">
        <v>190002</v>
      </c>
      <c r="H21" s="549">
        <v>2002</v>
      </c>
      <c r="I21" s="550">
        <v>2002</v>
      </c>
      <c r="J21" s="549"/>
      <c r="K21" s="550">
        <f t="shared" si="0"/>
        <v>7071</v>
      </c>
      <c r="L21" s="552">
        <f t="shared" si="1"/>
        <v>707.1</v>
      </c>
      <c r="M21" s="95"/>
      <c r="N21" s="95"/>
      <c r="O21" s="95"/>
    </row>
    <row r="22" spans="1:15" ht="15">
      <c r="A22" s="507">
        <v>12</v>
      </c>
      <c r="B22" s="138" t="s">
        <v>803</v>
      </c>
      <c r="C22" s="550">
        <v>504641</v>
      </c>
      <c r="D22" s="549">
        <v>6710</v>
      </c>
      <c r="E22" s="550">
        <v>6710</v>
      </c>
      <c r="F22" s="549"/>
      <c r="G22" s="550">
        <v>274154</v>
      </c>
      <c r="H22" s="549">
        <v>2650</v>
      </c>
      <c r="I22" s="550">
        <v>2650</v>
      </c>
      <c r="J22" s="549"/>
      <c r="K22" s="550">
        <f t="shared" si="0"/>
        <v>9360</v>
      </c>
      <c r="L22" s="552">
        <f t="shared" si="1"/>
        <v>936</v>
      </c>
      <c r="M22" s="95"/>
      <c r="N22" s="95"/>
      <c r="O22" s="95"/>
    </row>
    <row r="23" spans="1:15" ht="15">
      <c r="A23" s="507">
        <v>13</v>
      </c>
      <c r="B23" s="138" t="s">
        <v>804</v>
      </c>
      <c r="C23" s="550">
        <v>307133</v>
      </c>
      <c r="D23" s="549">
        <v>5015</v>
      </c>
      <c r="E23" s="550">
        <v>5015</v>
      </c>
      <c r="F23" s="549"/>
      <c r="G23" s="550">
        <v>185559</v>
      </c>
      <c r="H23" s="549">
        <v>1981</v>
      </c>
      <c r="I23" s="550">
        <v>1981</v>
      </c>
      <c r="J23" s="549"/>
      <c r="K23" s="550">
        <f t="shared" si="0"/>
        <v>6996</v>
      </c>
      <c r="L23" s="552">
        <f t="shared" si="1"/>
        <v>699.6</v>
      </c>
      <c r="M23" s="95"/>
      <c r="N23" s="95"/>
      <c r="O23" s="95"/>
    </row>
    <row r="24" spans="1:15" ht="15">
      <c r="A24" s="507">
        <v>14</v>
      </c>
      <c r="B24" s="138" t="s">
        <v>805</v>
      </c>
      <c r="C24" s="550">
        <v>300820</v>
      </c>
      <c r="D24" s="549">
        <v>4153</v>
      </c>
      <c r="E24" s="550">
        <v>4153</v>
      </c>
      <c r="F24" s="549"/>
      <c r="G24" s="550">
        <v>154626</v>
      </c>
      <c r="H24" s="549">
        <v>1640</v>
      </c>
      <c r="I24" s="550">
        <v>1640</v>
      </c>
      <c r="J24" s="549"/>
      <c r="K24" s="550">
        <f t="shared" si="0"/>
        <v>5793</v>
      </c>
      <c r="L24" s="552">
        <f t="shared" si="1"/>
        <v>579.29999999999995</v>
      </c>
      <c r="M24" s="95"/>
      <c r="N24" s="95"/>
      <c r="O24" s="95"/>
    </row>
    <row r="25" spans="1:15" ht="15">
      <c r="A25" s="507">
        <v>15</v>
      </c>
      <c r="B25" s="138" t="s">
        <v>806</v>
      </c>
      <c r="C25" s="550">
        <v>538956</v>
      </c>
      <c r="D25" s="549">
        <v>7117</v>
      </c>
      <c r="E25" s="550">
        <v>7117</v>
      </c>
      <c r="F25" s="549"/>
      <c r="G25" s="550">
        <v>298547</v>
      </c>
      <c r="H25" s="549">
        <v>2811</v>
      </c>
      <c r="I25" s="550">
        <v>2811</v>
      </c>
      <c r="J25" s="549"/>
      <c r="K25" s="550">
        <f t="shared" si="0"/>
        <v>9928</v>
      </c>
      <c r="L25" s="552">
        <f t="shared" si="1"/>
        <v>992.8</v>
      </c>
      <c r="M25" s="95"/>
      <c r="N25" s="95"/>
      <c r="O25" s="95"/>
    </row>
    <row r="26" spans="1:15" ht="15">
      <c r="A26" s="507">
        <v>16</v>
      </c>
      <c r="B26" s="138" t="s">
        <v>807</v>
      </c>
      <c r="C26" s="550">
        <v>513238</v>
      </c>
      <c r="D26" s="549">
        <v>5393</v>
      </c>
      <c r="E26" s="550">
        <v>5393</v>
      </c>
      <c r="F26" s="549"/>
      <c r="G26" s="550">
        <v>238115</v>
      </c>
      <c r="H26" s="549">
        <v>2130</v>
      </c>
      <c r="I26" s="550">
        <v>2130</v>
      </c>
      <c r="J26" s="549"/>
      <c r="K26" s="550">
        <f t="shared" si="0"/>
        <v>7523</v>
      </c>
      <c r="L26" s="552">
        <f t="shared" si="1"/>
        <v>752.3</v>
      </c>
      <c r="M26" s="95"/>
      <c r="N26" s="95"/>
      <c r="O26" s="95"/>
    </row>
    <row r="27" spans="1:15" ht="15">
      <c r="A27" s="507">
        <v>17</v>
      </c>
      <c r="B27" s="138" t="s">
        <v>808</v>
      </c>
      <c r="C27" s="550">
        <v>147342</v>
      </c>
      <c r="D27" s="549">
        <v>1208</v>
      </c>
      <c r="E27" s="550">
        <v>1208</v>
      </c>
      <c r="F27" s="549"/>
      <c r="G27" s="550">
        <v>59046</v>
      </c>
      <c r="H27" s="549">
        <v>477</v>
      </c>
      <c r="I27" s="550">
        <v>477</v>
      </c>
      <c r="J27" s="549"/>
      <c r="K27" s="550">
        <f t="shared" si="0"/>
        <v>1685</v>
      </c>
      <c r="L27" s="552">
        <f t="shared" si="1"/>
        <v>168.5</v>
      </c>
      <c r="M27" s="95"/>
      <c r="N27" s="95"/>
      <c r="O27" s="95"/>
    </row>
    <row r="28" spans="1:15" ht="15">
      <c r="A28" s="507">
        <v>18</v>
      </c>
      <c r="B28" s="138" t="s">
        <v>809</v>
      </c>
      <c r="C28" s="550">
        <v>370484</v>
      </c>
      <c r="D28" s="549">
        <v>4759</v>
      </c>
      <c r="E28" s="550">
        <v>4759</v>
      </c>
      <c r="F28" s="549"/>
      <c r="G28" s="550">
        <v>206255</v>
      </c>
      <c r="H28" s="549">
        <v>1882</v>
      </c>
      <c r="I28" s="550">
        <v>1882</v>
      </c>
      <c r="J28" s="549"/>
      <c r="K28" s="550">
        <f t="shared" si="0"/>
        <v>6641</v>
      </c>
      <c r="L28" s="552">
        <f t="shared" si="1"/>
        <v>664.1</v>
      </c>
      <c r="M28" s="95"/>
      <c r="N28" s="95"/>
      <c r="O28" s="95"/>
    </row>
    <row r="29" spans="1:15" ht="15">
      <c r="A29" s="507">
        <v>19</v>
      </c>
      <c r="B29" s="138" t="s">
        <v>810</v>
      </c>
      <c r="C29" s="550">
        <v>705385</v>
      </c>
      <c r="D29" s="549">
        <v>8706</v>
      </c>
      <c r="E29" s="550">
        <v>8706</v>
      </c>
      <c r="F29" s="549"/>
      <c r="G29" s="550">
        <v>325540</v>
      </c>
      <c r="H29" s="549">
        <v>3439</v>
      </c>
      <c r="I29" s="550">
        <v>3439</v>
      </c>
      <c r="J29" s="549"/>
      <c r="K29" s="550">
        <f t="shared" si="0"/>
        <v>12145</v>
      </c>
      <c r="L29" s="552">
        <f t="shared" si="1"/>
        <v>1214.5</v>
      </c>
      <c r="M29" s="95"/>
      <c r="N29" s="95"/>
      <c r="O29" s="95"/>
    </row>
    <row r="30" spans="1:15" ht="13.9" customHeight="1">
      <c r="A30" s="507">
        <v>20</v>
      </c>
      <c r="B30" s="138" t="s">
        <v>811</v>
      </c>
      <c r="C30" s="550">
        <v>512009</v>
      </c>
      <c r="D30" s="549">
        <v>5811</v>
      </c>
      <c r="E30" s="550">
        <v>5811</v>
      </c>
      <c r="F30" s="549"/>
      <c r="G30" s="550">
        <v>205050</v>
      </c>
      <c r="H30" s="549">
        <v>2295</v>
      </c>
      <c r="I30" s="550">
        <v>2295</v>
      </c>
      <c r="J30" s="549"/>
      <c r="K30" s="550">
        <f t="shared" si="0"/>
        <v>8106</v>
      </c>
      <c r="L30" s="552">
        <f t="shared" si="1"/>
        <v>810.6</v>
      </c>
      <c r="M30" s="95"/>
      <c r="N30" s="95"/>
      <c r="O30" s="95"/>
    </row>
    <row r="31" spans="1:15" ht="15">
      <c r="A31" s="507">
        <v>21</v>
      </c>
      <c r="B31" s="138" t="s">
        <v>812</v>
      </c>
      <c r="C31" s="550">
        <v>472407</v>
      </c>
      <c r="D31" s="549">
        <v>6086</v>
      </c>
      <c r="E31" s="550">
        <v>6086</v>
      </c>
      <c r="F31" s="549"/>
      <c r="G31" s="550">
        <v>228100</v>
      </c>
      <c r="H31" s="549">
        <v>2404</v>
      </c>
      <c r="I31" s="550">
        <v>2404</v>
      </c>
      <c r="J31" s="549"/>
      <c r="K31" s="550">
        <f t="shared" si="0"/>
        <v>8490</v>
      </c>
      <c r="L31" s="552">
        <f t="shared" si="1"/>
        <v>849</v>
      </c>
      <c r="M31" s="95"/>
      <c r="N31" s="95"/>
      <c r="O31" s="95"/>
    </row>
    <row r="32" spans="1:15" ht="15">
      <c r="A32" s="507">
        <v>22</v>
      </c>
      <c r="B32" s="138" t="s">
        <v>813</v>
      </c>
      <c r="C32" s="550">
        <v>653348</v>
      </c>
      <c r="D32" s="549">
        <v>8089</v>
      </c>
      <c r="E32" s="550">
        <v>8089</v>
      </c>
      <c r="F32" s="549"/>
      <c r="G32" s="550">
        <v>324975</v>
      </c>
      <c r="H32" s="549">
        <v>3195</v>
      </c>
      <c r="I32" s="550">
        <v>3195</v>
      </c>
      <c r="J32" s="549"/>
      <c r="K32" s="550">
        <f t="shared" si="0"/>
        <v>11284</v>
      </c>
      <c r="L32" s="552">
        <f t="shared" si="1"/>
        <v>1128.4000000000001</v>
      </c>
      <c r="M32" s="95"/>
      <c r="N32" s="95"/>
      <c r="O32" s="95"/>
    </row>
    <row r="33" spans="1:29" ht="15">
      <c r="A33" s="507">
        <v>23</v>
      </c>
      <c r="B33" s="138" t="s">
        <v>814</v>
      </c>
      <c r="C33" s="550">
        <v>476110</v>
      </c>
      <c r="D33" s="549">
        <v>6824</v>
      </c>
      <c r="E33" s="550">
        <v>6824</v>
      </c>
      <c r="F33" s="549"/>
      <c r="G33" s="550">
        <v>265799</v>
      </c>
      <c r="H33" s="549">
        <v>2695</v>
      </c>
      <c r="I33" s="550">
        <v>2695</v>
      </c>
      <c r="J33" s="549"/>
      <c r="K33" s="550">
        <f t="shared" si="0"/>
        <v>9519</v>
      </c>
      <c r="L33" s="552">
        <f t="shared" si="1"/>
        <v>951.9</v>
      </c>
      <c r="M33" s="95"/>
      <c r="N33" s="95"/>
      <c r="O33" s="95"/>
    </row>
    <row r="34" spans="1:29" ht="15">
      <c r="A34" s="507">
        <v>24</v>
      </c>
      <c r="B34" s="138" t="s">
        <v>815</v>
      </c>
      <c r="C34" s="550">
        <v>477208</v>
      </c>
      <c r="D34" s="549">
        <v>5766</v>
      </c>
      <c r="E34" s="550">
        <v>5766</v>
      </c>
      <c r="F34" s="549"/>
      <c r="G34" s="550">
        <v>187865</v>
      </c>
      <c r="H34" s="549">
        <v>2278</v>
      </c>
      <c r="I34" s="550">
        <v>2278</v>
      </c>
      <c r="J34" s="549"/>
      <c r="K34" s="550">
        <f t="shared" si="0"/>
        <v>8044</v>
      </c>
      <c r="L34" s="552">
        <f t="shared" si="1"/>
        <v>804.4</v>
      </c>
      <c r="M34" s="95"/>
      <c r="N34" s="95"/>
      <c r="O34" s="95"/>
    </row>
    <row r="35" spans="1:29" ht="15">
      <c r="A35" s="507">
        <v>25</v>
      </c>
      <c r="B35" s="138" t="s">
        <v>816</v>
      </c>
      <c r="C35" s="550">
        <v>264110</v>
      </c>
      <c r="D35" s="549">
        <v>4422</v>
      </c>
      <c r="E35" s="550">
        <v>4422</v>
      </c>
      <c r="F35" s="549"/>
      <c r="G35" s="550">
        <v>106155</v>
      </c>
      <c r="H35" s="549">
        <v>1747</v>
      </c>
      <c r="I35" s="550">
        <v>1747</v>
      </c>
      <c r="J35" s="549"/>
      <c r="K35" s="550">
        <f t="shared" si="0"/>
        <v>6169</v>
      </c>
      <c r="L35" s="552">
        <f t="shared" si="1"/>
        <v>616.9</v>
      </c>
      <c r="M35" s="95"/>
      <c r="N35" s="95"/>
      <c r="O35" s="95"/>
    </row>
    <row r="36" spans="1:29" ht="15">
      <c r="A36" s="507">
        <v>26</v>
      </c>
      <c r="B36" s="138" t="s">
        <v>817</v>
      </c>
      <c r="C36" s="550">
        <v>404018</v>
      </c>
      <c r="D36" s="549">
        <v>4648</v>
      </c>
      <c r="E36" s="550">
        <v>4648</v>
      </c>
      <c r="F36" s="549"/>
      <c r="G36" s="550">
        <v>135617</v>
      </c>
      <c r="H36" s="549">
        <v>1836</v>
      </c>
      <c r="I36" s="550">
        <v>1836</v>
      </c>
      <c r="J36" s="549"/>
      <c r="K36" s="550">
        <f t="shared" si="0"/>
        <v>6484</v>
      </c>
      <c r="L36" s="552">
        <f t="shared" si="1"/>
        <v>648.4</v>
      </c>
      <c r="M36" s="95"/>
      <c r="N36" s="95"/>
      <c r="O36" s="95"/>
    </row>
    <row r="37" spans="1:29" ht="15">
      <c r="A37" s="507">
        <v>27</v>
      </c>
      <c r="B37" s="138" t="s">
        <v>818</v>
      </c>
      <c r="C37" s="550">
        <v>618028</v>
      </c>
      <c r="D37" s="549">
        <v>5475</v>
      </c>
      <c r="E37" s="550">
        <v>5475</v>
      </c>
      <c r="F37" s="549"/>
      <c r="G37" s="550">
        <v>278120</v>
      </c>
      <c r="H37" s="549">
        <v>2163</v>
      </c>
      <c r="I37" s="550">
        <v>2163</v>
      </c>
      <c r="J37" s="549"/>
      <c r="K37" s="550">
        <f t="shared" si="0"/>
        <v>7638</v>
      </c>
      <c r="L37" s="552">
        <f t="shared" si="1"/>
        <v>763.8</v>
      </c>
      <c r="M37" s="95"/>
      <c r="N37" s="95"/>
      <c r="O37" s="95"/>
    </row>
    <row r="38" spans="1:29" ht="15">
      <c r="A38" s="507">
        <v>28</v>
      </c>
      <c r="B38" s="138" t="s">
        <v>819</v>
      </c>
      <c r="C38" s="550">
        <v>367728</v>
      </c>
      <c r="D38" s="549">
        <v>4449</v>
      </c>
      <c r="E38" s="550">
        <v>4449</v>
      </c>
      <c r="F38" s="549"/>
      <c r="G38" s="550">
        <v>184209</v>
      </c>
      <c r="H38" s="549">
        <v>1757</v>
      </c>
      <c r="I38" s="550">
        <v>1757</v>
      </c>
      <c r="J38" s="549"/>
      <c r="K38" s="550">
        <f t="shared" si="0"/>
        <v>6206</v>
      </c>
      <c r="L38" s="552">
        <f t="shared" si="1"/>
        <v>620.6</v>
      </c>
      <c r="M38" s="95"/>
      <c r="N38" s="95"/>
      <c r="O38" s="95"/>
    </row>
    <row r="39" spans="1:29" ht="15">
      <c r="A39" s="507">
        <v>29</v>
      </c>
      <c r="B39" s="138" t="s">
        <v>820</v>
      </c>
      <c r="C39" s="550">
        <v>240550</v>
      </c>
      <c r="D39" s="549">
        <v>4868</v>
      </c>
      <c r="E39" s="550">
        <v>4868</v>
      </c>
      <c r="F39" s="549"/>
      <c r="G39" s="550">
        <v>124027</v>
      </c>
      <c r="H39" s="549">
        <v>1923</v>
      </c>
      <c r="I39" s="550">
        <v>1923</v>
      </c>
      <c r="J39" s="549"/>
      <c r="K39" s="550">
        <f t="shared" si="0"/>
        <v>6791</v>
      </c>
      <c r="L39" s="552">
        <f t="shared" si="1"/>
        <v>679.1</v>
      </c>
      <c r="M39" s="95"/>
      <c r="N39" s="95"/>
      <c r="O39" s="95"/>
    </row>
    <row r="40" spans="1:29" ht="15">
      <c r="A40" s="507">
        <v>30</v>
      </c>
      <c r="B40" s="138" t="s">
        <v>821</v>
      </c>
      <c r="C40" s="550">
        <v>144777</v>
      </c>
      <c r="D40" s="549">
        <v>3727</v>
      </c>
      <c r="E40" s="550">
        <v>3727</v>
      </c>
      <c r="F40" s="549"/>
      <c r="G40" s="550">
        <v>80383</v>
      </c>
      <c r="H40" s="549">
        <v>1472</v>
      </c>
      <c r="I40" s="550">
        <v>1472</v>
      </c>
      <c r="J40" s="549"/>
      <c r="K40" s="550">
        <f t="shared" si="0"/>
        <v>5199</v>
      </c>
      <c r="L40" s="552">
        <f t="shared" si="1"/>
        <v>519.9</v>
      </c>
      <c r="M40" s="95"/>
      <c r="N40" s="95"/>
      <c r="O40" s="95"/>
    </row>
    <row r="41" spans="1:29" ht="15">
      <c r="A41" s="507">
        <v>31</v>
      </c>
      <c r="B41" s="330" t="s">
        <v>822</v>
      </c>
      <c r="C41" s="550">
        <v>74459</v>
      </c>
      <c r="D41" s="549">
        <v>1457</v>
      </c>
      <c r="E41" s="550">
        <v>1457</v>
      </c>
      <c r="F41" s="549"/>
      <c r="G41" s="550">
        <v>38900</v>
      </c>
      <c r="H41" s="549">
        <v>576</v>
      </c>
      <c r="I41" s="550">
        <v>576</v>
      </c>
      <c r="J41" s="549"/>
      <c r="K41" s="550">
        <f t="shared" si="0"/>
        <v>2033</v>
      </c>
      <c r="L41" s="552">
        <f t="shared" si="1"/>
        <v>203.3</v>
      </c>
      <c r="M41" s="95"/>
      <c r="N41" s="95"/>
      <c r="O41" s="95"/>
    </row>
    <row r="42" spans="1:29" ht="15">
      <c r="A42" s="507">
        <v>32</v>
      </c>
      <c r="B42" s="330" t="s">
        <v>823</v>
      </c>
      <c r="C42" s="550">
        <v>142980</v>
      </c>
      <c r="D42" s="549">
        <v>1780</v>
      </c>
      <c r="E42" s="550">
        <v>1780</v>
      </c>
      <c r="F42" s="549"/>
      <c r="G42" s="550">
        <v>68391</v>
      </c>
      <c r="H42" s="549">
        <v>719</v>
      </c>
      <c r="I42" s="550">
        <v>719</v>
      </c>
      <c r="J42" s="549"/>
      <c r="K42" s="550">
        <f t="shared" si="0"/>
        <v>2499</v>
      </c>
      <c r="L42" s="552">
        <f t="shared" si="1"/>
        <v>249.9</v>
      </c>
      <c r="M42" s="95"/>
      <c r="N42" s="95"/>
      <c r="O42" s="95"/>
    </row>
    <row r="43" spans="1:29" s="94" customFormat="1" ht="15">
      <c r="A43" s="507">
        <v>33</v>
      </c>
      <c r="B43" s="330" t="s">
        <v>824</v>
      </c>
      <c r="C43" s="549">
        <v>278263</v>
      </c>
      <c r="D43" s="549">
        <v>3689</v>
      </c>
      <c r="E43" s="549">
        <v>3689</v>
      </c>
      <c r="F43" s="549"/>
      <c r="G43" s="549">
        <v>122648</v>
      </c>
      <c r="H43" s="549">
        <v>1457</v>
      </c>
      <c r="I43" s="549">
        <v>1457</v>
      </c>
      <c r="J43" s="549"/>
      <c r="K43" s="550">
        <f t="shared" si="0"/>
        <v>5146</v>
      </c>
      <c r="L43" s="552">
        <f t="shared" si="1"/>
        <v>514.6</v>
      </c>
      <c r="M43" s="95"/>
      <c r="N43" s="95"/>
      <c r="O43" s="95"/>
      <c r="P43" s="95"/>
      <c r="Q43" s="95"/>
      <c r="R43" s="95"/>
      <c r="S43" s="95"/>
      <c r="T43" s="95"/>
      <c r="U43" s="95"/>
      <c r="V43" s="95"/>
      <c r="W43" s="95"/>
      <c r="X43" s="95"/>
      <c r="Y43" s="95"/>
      <c r="Z43" s="95"/>
      <c r="AA43" s="95"/>
      <c r="AB43" s="95"/>
      <c r="AC43" s="95"/>
    </row>
    <row r="44" spans="1:29" ht="15">
      <c r="A44" s="507">
        <v>34</v>
      </c>
      <c r="B44" s="330" t="s">
        <v>825</v>
      </c>
      <c r="C44" s="549">
        <v>225946</v>
      </c>
      <c r="D44" s="549">
        <v>2776</v>
      </c>
      <c r="E44" s="549">
        <v>2776</v>
      </c>
      <c r="F44" s="549"/>
      <c r="G44" s="549">
        <v>103104</v>
      </c>
      <c r="H44" s="549">
        <v>1097</v>
      </c>
      <c r="I44" s="549">
        <v>1097</v>
      </c>
      <c r="J44" s="549"/>
      <c r="K44" s="550">
        <f t="shared" si="0"/>
        <v>3873</v>
      </c>
      <c r="L44" s="552">
        <f t="shared" si="1"/>
        <v>387.3</v>
      </c>
      <c r="M44" s="95"/>
      <c r="N44" s="95"/>
      <c r="O44" s="95"/>
    </row>
    <row r="45" spans="1:29" ht="15">
      <c r="A45" s="507">
        <v>35</v>
      </c>
      <c r="B45" s="330" t="s">
        <v>826</v>
      </c>
      <c r="C45" s="550">
        <v>351056</v>
      </c>
      <c r="D45" s="550">
        <v>4178</v>
      </c>
      <c r="E45" s="550">
        <v>4178</v>
      </c>
      <c r="F45" s="550"/>
      <c r="G45" s="550">
        <v>192957</v>
      </c>
      <c r="H45" s="550">
        <v>1650</v>
      </c>
      <c r="I45" s="550">
        <v>1650</v>
      </c>
      <c r="J45" s="550"/>
      <c r="K45" s="550">
        <f t="shared" si="0"/>
        <v>5828</v>
      </c>
      <c r="L45" s="552">
        <f t="shared" si="1"/>
        <v>582.79999999999995</v>
      </c>
      <c r="M45" s="95"/>
      <c r="N45" s="95"/>
      <c r="O45" s="95"/>
    </row>
    <row r="46" spans="1:29" ht="15">
      <c r="A46" s="507">
        <v>36</v>
      </c>
      <c r="B46" s="330" t="s">
        <v>827</v>
      </c>
      <c r="C46" s="550">
        <v>283376</v>
      </c>
      <c r="D46" s="550">
        <v>2987</v>
      </c>
      <c r="E46" s="550">
        <v>2987</v>
      </c>
      <c r="F46" s="550"/>
      <c r="G46" s="550">
        <v>113175</v>
      </c>
      <c r="H46" s="550">
        <v>1180</v>
      </c>
      <c r="I46" s="550">
        <v>1180</v>
      </c>
      <c r="J46" s="550"/>
      <c r="K46" s="550">
        <f t="shared" si="0"/>
        <v>4167</v>
      </c>
      <c r="L46" s="552">
        <f t="shared" si="1"/>
        <v>416.7</v>
      </c>
      <c r="M46" s="95"/>
    </row>
    <row r="47" spans="1:29" ht="15">
      <c r="A47" s="507">
        <v>37</v>
      </c>
      <c r="B47" s="330" t="s">
        <v>828</v>
      </c>
      <c r="C47" s="550">
        <v>305366</v>
      </c>
      <c r="D47" s="550">
        <v>4432</v>
      </c>
      <c r="E47" s="550">
        <v>4432</v>
      </c>
      <c r="F47" s="550"/>
      <c r="G47" s="550">
        <v>134780</v>
      </c>
      <c r="H47" s="550">
        <v>1751</v>
      </c>
      <c r="I47" s="550">
        <v>1751</v>
      </c>
      <c r="J47" s="550"/>
      <c r="K47" s="550">
        <f t="shared" si="0"/>
        <v>6183</v>
      </c>
      <c r="L47" s="552">
        <f t="shared" si="1"/>
        <v>618.29999999999995</v>
      </c>
      <c r="M47" s="95"/>
      <c r="N47" s="65" t="s">
        <v>10</v>
      </c>
    </row>
    <row r="48" spans="1:29" ht="15">
      <c r="A48" s="507">
        <v>38</v>
      </c>
      <c r="B48" s="330" t="s">
        <v>829</v>
      </c>
      <c r="C48" s="550">
        <v>269551</v>
      </c>
      <c r="D48" s="550">
        <v>3965</v>
      </c>
      <c r="E48" s="550">
        <v>3965</v>
      </c>
      <c r="F48" s="550"/>
      <c r="G48" s="550">
        <v>121879</v>
      </c>
      <c r="H48" s="550">
        <v>1566</v>
      </c>
      <c r="I48" s="550">
        <v>1566</v>
      </c>
      <c r="J48" s="550"/>
      <c r="K48" s="550">
        <f t="shared" si="0"/>
        <v>5531</v>
      </c>
      <c r="L48" s="552">
        <f t="shared" si="1"/>
        <v>553.1</v>
      </c>
      <c r="M48" s="95"/>
    </row>
    <row r="49" spans="1:13" ht="15">
      <c r="A49" s="976" t="s">
        <v>14</v>
      </c>
      <c r="B49" s="977"/>
      <c r="C49" s="551">
        <f>SUM(C11:C48)</f>
        <v>13070072</v>
      </c>
      <c r="D49" s="551">
        <f>SUM(D11:D48)</f>
        <v>175843</v>
      </c>
      <c r="E49" s="551">
        <f>SUM(E11:E48)</f>
        <v>175843</v>
      </c>
      <c r="F49" s="551"/>
      <c r="G49" s="551">
        <f>SUM(G11:G48)</f>
        <v>6432977</v>
      </c>
      <c r="H49" s="551">
        <f>SUM(H11:H48)</f>
        <v>69473</v>
      </c>
      <c r="I49" s="551">
        <f>SUM(I11:I48)</f>
        <v>69473</v>
      </c>
      <c r="J49" s="550"/>
      <c r="K49" s="550">
        <f t="shared" si="0"/>
        <v>245316</v>
      </c>
      <c r="L49" s="552">
        <f t="shared" si="1"/>
        <v>24531.599999999999</v>
      </c>
      <c r="M49" s="95"/>
    </row>
    <row r="50" spans="1:13" ht="17.25" customHeight="1">
      <c r="A50" s="978" t="s">
        <v>112</v>
      </c>
      <c r="B50" s="979"/>
      <c r="C50" s="979"/>
      <c r="D50" s="979"/>
      <c r="E50" s="979"/>
      <c r="F50" s="979"/>
      <c r="G50" s="979"/>
      <c r="H50" s="979"/>
      <c r="I50" s="979"/>
      <c r="J50" s="979"/>
      <c r="K50" s="980"/>
      <c r="L50" s="980"/>
    </row>
    <row r="53" spans="1:13" ht="14.25" customHeight="1">
      <c r="I53" s="641" t="s">
        <v>1027</v>
      </c>
      <c r="J53" s="641"/>
      <c r="K53" s="641"/>
      <c r="L53" s="641"/>
    </row>
    <row r="54" spans="1:13" ht="14.25" customHeight="1">
      <c r="I54" s="641"/>
      <c r="J54" s="641"/>
      <c r="K54" s="641"/>
      <c r="L54" s="641"/>
    </row>
    <row r="55" spans="1:13" ht="14.25" customHeight="1">
      <c r="I55" s="641"/>
      <c r="J55" s="641"/>
      <c r="K55" s="641"/>
      <c r="L55" s="641"/>
    </row>
    <row r="56" spans="1:13" ht="14.25" customHeight="1">
      <c r="I56" s="641"/>
      <c r="J56" s="641"/>
      <c r="K56" s="641"/>
      <c r="L56" s="641"/>
    </row>
  </sheetData>
  <mergeCells count="20">
    <mergeCell ref="A49:B49"/>
    <mergeCell ref="L7:L9"/>
    <mergeCell ref="A50:L50"/>
    <mergeCell ref="A7:A9"/>
    <mergeCell ref="B7:B9"/>
    <mergeCell ref="K7:K9"/>
    <mergeCell ref="E8:F8"/>
    <mergeCell ref="I8:J8"/>
    <mergeCell ref="K1:L1"/>
    <mergeCell ref="B2:J2"/>
    <mergeCell ref="B3:J3"/>
    <mergeCell ref="G7:J7"/>
    <mergeCell ref="A6:B6"/>
    <mergeCell ref="B5:L5"/>
    <mergeCell ref="C7:F7"/>
    <mergeCell ref="C8:C9"/>
    <mergeCell ref="H8:H9"/>
    <mergeCell ref="G8:G9"/>
    <mergeCell ref="D8:D9"/>
    <mergeCell ref="I53:L56"/>
  </mergeCells>
  <phoneticPr fontId="0" type="noConversion"/>
  <printOptions horizontalCentered="1"/>
  <pageMargins left="0.70866141732283472" right="0.70866141732283472" top="0.23622047244094491" bottom="0" header="0.31496062992125984" footer="0.31496062992125984"/>
  <pageSetup paperSize="9" scale="63" orientation="landscape" r:id="rId1"/>
</worksheet>
</file>

<file path=xl/worksheets/sheet66.xml><?xml version="1.0" encoding="utf-8"?>
<worksheet xmlns="http://schemas.openxmlformats.org/spreadsheetml/2006/main" xmlns:r="http://schemas.openxmlformats.org/officeDocument/2006/relationships">
  <sheetPr>
    <pageSetUpPr fitToPage="1"/>
  </sheetPr>
  <dimension ref="A1:IO37"/>
  <sheetViews>
    <sheetView view="pageBreakPreview" topLeftCell="O22" zoomScaleNormal="90" zoomScaleSheetLayoutView="100" workbookViewId="0"/>
  </sheetViews>
  <sheetFormatPr defaultColWidth="9.140625" defaultRowHeight="12.75"/>
  <cols>
    <col min="1" max="1" width="4.7109375" style="155" customWidth="1"/>
    <col min="2" max="2" width="17.7109375" style="155" customWidth="1"/>
    <col min="3" max="3" width="10.85546875" style="155" customWidth="1"/>
    <col min="4" max="4" width="9.42578125" style="155" customWidth="1"/>
    <col min="5" max="5" width="7.85546875" style="155" customWidth="1"/>
    <col min="6" max="6" width="9.28515625" style="155" customWidth="1"/>
    <col min="7" max="7" width="10.28515625" style="155" customWidth="1"/>
    <col min="8" max="8" width="9.28515625" style="155" customWidth="1"/>
    <col min="9" max="9" width="11.7109375" style="155" customWidth="1"/>
    <col min="10" max="10" width="9.42578125" style="155" customWidth="1"/>
    <col min="11" max="11" width="9.28515625" style="155" customWidth="1"/>
    <col min="12" max="12" width="9.42578125" style="155" customWidth="1"/>
    <col min="13" max="13" width="9.85546875" style="155" customWidth="1"/>
    <col min="14" max="14" width="9.28515625" style="155" customWidth="1"/>
    <col min="15" max="15" width="10" style="155" customWidth="1"/>
    <col min="16" max="17" width="8" style="155" customWidth="1"/>
    <col min="18" max="18" width="11.5703125" style="155" customWidth="1"/>
    <col min="19" max="19" width="9" style="155" customWidth="1"/>
    <col min="20" max="20" width="10.28515625" style="155" customWidth="1"/>
    <col min="21" max="21" width="10.140625" style="155" customWidth="1"/>
    <col min="22" max="22" width="9.5703125" style="155" customWidth="1"/>
    <col min="23" max="23" width="10.5703125" style="155" customWidth="1"/>
    <col min="24" max="16384" width="9.140625" style="155"/>
  </cols>
  <sheetData>
    <row r="1" spans="1:249" ht="15">
      <c r="O1" s="993" t="s">
        <v>568</v>
      </c>
      <c r="P1" s="993"/>
      <c r="Q1" s="993"/>
      <c r="R1" s="993"/>
      <c r="S1" s="993"/>
      <c r="T1" s="993"/>
      <c r="U1" s="993"/>
    </row>
    <row r="2" spans="1:249" ht="15.75">
      <c r="A2" s="1009" t="s">
        <v>0</v>
      </c>
      <c r="B2" s="1009"/>
      <c r="C2" s="1009"/>
      <c r="D2" s="1009"/>
      <c r="E2" s="1009"/>
      <c r="F2" s="1009"/>
      <c r="G2" s="1009"/>
      <c r="H2" s="1009"/>
      <c r="I2" s="1009"/>
      <c r="J2" s="1009"/>
      <c r="K2" s="1009"/>
      <c r="L2" s="1009"/>
      <c r="M2" s="1009"/>
      <c r="N2" s="1009"/>
      <c r="O2" s="1009"/>
      <c r="P2" s="1009"/>
      <c r="Q2" s="1009"/>
      <c r="R2" s="1009"/>
      <c r="S2" s="1009"/>
      <c r="T2" s="1009"/>
      <c r="U2" s="1009"/>
      <c r="V2" s="1009"/>
      <c r="W2" s="1009"/>
    </row>
    <row r="3" spans="1:249" ht="15.75">
      <c r="F3" s="156"/>
      <c r="G3" s="156"/>
      <c r="H3" s="156"/>
      <c r="I3" s="157"/>
      <c r="J3" s="157"/>
      <c r="K3" s="157"/>
      <c r="L3" s="157"/>
      <c r="M3" s="157"/>
      <c r="N3" s="157"/>
      <c r="O3" s="157"/>
      <c r="P3" s="157"/>
      <c r="Q3" s="157"/>
      <c r="R3" s="157"/>
      <c r="S3" s="157"/>
      <c r="T3" s="157"/>
      <c r="U3" s="157"/>
    </row>
    <row r="4" spans="1:249" ht="18">
      <c r="B4" s="994" t="s">
        <v>652</v>
      </c>
      <c r="C4" s="994"/>
      <c r="D4" s="994"/>
      <c r="E4" s="994"/>
      <c r="F4" s="994"/>
      <c r="G4" s="994"/>
      <c r="H4" s="994"/>
      <c r="I4" s="994"/>
      <c r="J4" s="994"/>
      <c r="K4" s="994"/>
      <c r="L4" s="994"/>
      <c r="M4" s="994"/>
      <c r="N4" s="994"/>
      <c r="O4" s="994"/>
      <c r="P4" s="994"/>
      <c r="Q4" s="994"/>
      <c r="R4" s="994"/>
      <c r="S4" s="994"/>
      <c r="T4" s="994"/>
      <c r="U4" s="994"/>
    </row>
    <row r="6" spans="1:249" ht="15.75">
      <c r="B6" s="995" t="s">
        <v>876</v>
      </c>
      <c r="C6" s="995"/>
      <c r="D6" s="995"/>
      <c r="E6" s="995"/>
      <c r="F6" s="995"/>
      <c r="G6" s="995"/>
      <c r="H6" s="995"/>
      <c r="I6" s="995"/>
      <c r="J6" s="995"/>
      <c r="K6" s="995"/>
      <c r="L6" s="995"/>
      <c r="M6" s="995"/>
      <c r="N6" s="995"/>
      <c r="O6" s="995"/>
      <c r="P6" s="995"/>
      <c r="Q6" s="995"/>
      <c r="R6" s="995"/>
      <c r="S6" s="995"/>
      <c r="T6" s="995"/>
      <c r="U6" s="995"/>
    </row>
    <row r="8" spans="1:249">
      <c r="A8" s="996" t="s">
        <v>836</v>
      </c>
      <c r="B8" s="996"/>
    </row>
    <row r="9" spans="1:249" ht="18">
      <c r="A9" s="158"/>
      <c r="B9" s="158"/>
      <c r="V9" s="1010" t="s">
        <v>256</v>
      </c>
      <c r="W9" s="1010"/>
    </row>
    <row r="10" spans="1:249" ht="12.75" customHeight="1">
      <c r="A10" s="989" t="s">
        <v>2</v>
      </c>
      <c r="B10" s="989" t="s">
        <v>104</v>
      </c>
      <c r="C10" s="1000" t="s">
        <v>19</v>
      </c>
      <c r="D10" s="1001"/>
      <c r="E10" s="1001"/>
      <c r="F10" s="1001"/>
      <c r="G10" s="1001"/>
      <c r="H10" s="1001"/>
      <c r="I10" s="1001"/>
      <c r="J10" s="1001"/>
      <c r="K10" s="1002"/>
      <c r="L10" s="1000" t="s">
        <v>20</v>
      </c>
      <c r="M10" s="1001"/>
      <c r="N10" s="1001"/>
      <c r="O10" s="1001"/>
      <c r="P10" s="1001"/>
      <c r="Q10" s="1001"/>
      <c r="R10" s="1001"/>
      <c r="S10" s="1001"/>
      <c r="T10" s="1002"/>
      <c r="U10" s="1003" t="s">
        <v>137</v>
      </c>
      <c r="V10" s="1004"/>
      <c r="W10" s="1005"/>
      <c r="X10" s="160"/>
      <c r="Y10" s="160"/>
      <c r="Z10" s="160"/>
      <c r="AA10" s="160"/>
      <c r="AB10" s="160"/>
      <c r="AC10" s="161"/>
      <c r="AD10" s="162"/>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c r="DH10" s="160"/>
      <c r="DI10" s="160"/>
      <c r="DJ10" s="160"/>
      <c r="DK10" s="160"/>
      <c r="DL10" s="160"/>
      <c r="DM10" s="160"/>
      <c r="DN10" s="160"/>
      <c r="DO10" s="160"/>
      <c r="DP10" s="160"/>
      <c r="DQ10" s="160"/>
      <c r="DR10" s="160"/>
      <c r="DS10" s="160"/>
      <c r="DT10" s="160"/>
      <c r="DU10" s="160"/>
      <c r="DV10" s="160"/>
      <c r="DW10" s="160"/>
      <c r="DX10" s="160"/>
      <c r="DY10" s="160"/>
      <c r="DZ10" s="160"/>
      <c r="EA10" s="160"/>
      <c r="EB10" s="160"/>
      <c r="EC10" s="160"/>
      <c r="ED10" s="160"/>
      <c r="EE10" s="160"/>
      <c r="EF10" s="160"/>
      <c r="EG10" s="160"/>
      <c r="EH10" s="160"/>
      <c r="EI10" s="160"/>
      <c r="EJ10" s="160"/>
      <c r="EK10" s="160"/>
      <c r="EL10" s="160"/>
      <c r="EM10" s="160"/>
      <c r="EN10" s="160"/>
      <c r="EO10" s="160"/>
      <c r="EP10" s="160"/>
      <c r="EQ10" s="160"/>
      <c r="ER10" s="160"/>
      <c r="ES10" s="160"/>
      <c r="ET10" s="160"/>
      <c r="EU10" s="160"/>
      <c r="EV10" s="160"/>
      <c r="EW10" s="160"/>
      <c r="EX10" s="160"/>
      <c r="EY10" s="160"/>
      <c r="EZ10" s="160"/>
      <c r="FA10" s="160"/>
      <c r="FB10" s="160"/>
      <c r="FC10" s="160"/>
      <c r="FD10" s="160"/>
      <c r="FE10" s="160"/>
      <c r="FF10" s="160"/>
      <c r="FG10" s="160"/>
      <c r="FH10" s="160"/>
      <c r="FI10" s="160"/>
      <c r="FJ10" s="160"/>
      <c r="FK10" s="160"/>
      <c r="FL10" s="160"/>
      <c r="FM10" s="160"/>
      <c r="FN10" s="160"/>
      <c r="FO10" s="160"/>
      <c r="FP10" s="160"/>
      <c r="FQ10" s="160"/>
      <c r="FR10" s="160"/>
      <c r="FS10" s="160"/>
      <c r="FT10" s="160"/>
      <c r="FU10" s="160"/>
      <c r="FV10" s="160"/>
      <c r="FW10" s="160"/>
      <c r="FX10" s="160"/>
      <c r="FY10" s="160"/>
      <c r="FZ10" s="160"/>
      <c r="GA10" s="160"/>
      <c r="GB10" s="160"/>
      <c r="GC10" s="160"/>
      <c r="GD10" s="160"/>
      <c r="GE10" s="160"/>
      <c r="GF10" s="160"/>
      <c r="GG10" s="160"/>
      <c r="GH10" s="160"/>
      <c r="GI10" s="160"/>
      <c r="GJ10" s="160"/>
      <c r="GK10" s="160"/>
      <c r="GL10" s="160"/>
      <c r="GM10" s="160"/>
      <c r="GN10" s="160"/>
      <c r="GO10" s="160"/>
      <c r="GP10" s="160"/>
      <c r="GQ10" s="160"/>
      <c r="GR10" s="160"/>
      <c r="GS10" s="160"/>
      <c r="GT10" s="160"/>
      <c r="GU10" s="160"/>
      <c r="GV10" s="160"/>
      <c r="GW10" s="160"/>
      <c r="GX10" s="160"/>
      <c r="GY10" s="160"/>
      <c r="GZ10" s="160"/>
      <c r="HA10" s="160"/>
      <c r="HB10" s="160"/>
      <c r="HC10" s="160"/>
      <c r="HD10" s="160"/>
      <c r="HE10" s="160"/>
      <c r="HF10" s="160"/>
      <c r="HG10" s="160"/>
      <c r="HH10" s="160"/>
      <c r="HI10" s="160"/>
      <c r="HJ10" s="160"/>
      <c r="HK10" s="160"/>
      <c r="HL10" s="160"/>
      <c r="HM10" s="160"/>
      <c r="HN10" s="160"/>
      <c r="HO10" s="160"/>
      <c r="HP10" s="160"/>
      <c r="HQ10" s="160"/>
      <c r="HR10" s="160"/>
      <c r="HS10" s="160"/>
      <c r="HT10" s="160"/>
      <c r="HU10" s="160"/>
      <c r="HV10" s="160"/>
      <c r="HW10" s="160"/>
      <c r="HX10" s="160"/>
      <c r="HY10" s="160"/>
      <c r="HZ10" s="160"/>
      <c r="IA10" s="160"/>
      <c r="IB10" s="160"/>
      <c r="IC10" s="160"/>
      <c r="ID10" s="160"/>
      <c r="IE10" s="160"/>
      <c r="IF10" s="160"/>
      <c r="IG10" s="160"/>
      <c r="IH10" s="160"/>
      <c r="II10" s="160"/>
      <c r="IJ10" s="160"/>
      <c r="IK10" s="160"/>
      <c r="IL10" s="160"/>
      <c r="IM10" s="160"/>
      <c r="IN10" s="160"/>
      <c r="IO10" s="160"/>
    </row>
    <row r="11" spans="1:249" ht="12.75" customHeight="1">
      <c r="A11" s="990"/>
      <c r="B11" s="990"/>
      <c r="C11" s="997" t="s">
        <v>171</v>
      </c>
      <c r="D11" s="998"/>
      <c r="E11" s="999"/>
      <c r="F11" s="997" t="s">
        <v>172</v>
      </c>
      <c r="G11" s="998"/>
      <c r="H11" s="999"/>
      <c r="I11" s="997" t="s">
        <v>14</v>
      </c>
      <c r="J11" s="998"/>
      <c r="K11" s="999"/>
      <c r="L11" s="997" t="s">
        <v>171</v>
      </c>
      <c r="M11" s="998"/>
      <c r="N11" s="999"/>
      <c r="O11" s="997" t="s">
        <v>172</v>
      </c>
      <c r="P11" s="998"/>
      <c r="Q11" s="999"/>
      <c r="R11" s="997" t="s">
        <v>14</v>
      </c>
      <c r="S11" s="998"/>
      <c r="T11" s="999"/>
      <c r="U11" s="1006"/>
      <c r="V11" s="1007"/>
      <c r="W11" s="1008"/>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0"/>
      <c r="EG11" s="160"/>
      <c r="EH11" s="160"/>
      <c r="EI11" s="160"/>
      <c r="EJ11" s="160"/>
      <c r="EK11" s="160"/>
      <c r="EL11" s="160"/>
      <c r="EM11" s="160"/>
      <c r="EN11" s="160"/>
      <c r="EO11" s="160"/>
      <c r="EP11" s="160"/>
      <c r="EQ11" s="160"/>
      <c r="ER11" s="160"/>
      <c r="ES11" s="160"/>
      <c r="ET11" s="160"/>
      <c r="EU11" s="160"/>
      <c r="EV11" s="160"/>
      <c r="EW11" s="160"/>
      <c r="EX11" s="160"/>
      <c r="EY11" s="160"/>
      <c r="EZ11" s="160"/>
      <c r="FA11" s="160"/>
      <c r="FB11" s="160"/>
      <c r="FC11" s="160"/>
      <c r="FD11" s="160"/>
      <c r="FE11" s="160"/>
      <c r="FF11" s="160"/>
      <c r="FG11" s="160"/>
      <c r="FH11" s="160"/>
      <c r="FI11" s="160"/>
      <c r="FJ11" s="160"/>
      <c r="FK11" s="160"/>
      <c r="FL11" s="160"/>
      <c r="FM11" s="160"/>
      <c r="FN11" s="160"/>
      <c r="FO11" s="160"/>
      <c r="FP11" s="160"/>
      <c r="FQ11" s="160"/>
      <c r="FR11" s="160"/>
      <c r="FS11" s="160"/>
      <c r="FT11" s="160"/>
      <c r="FU11" s="160"/>
      <c r="FV11" s="160"/>
      <c r="FW11" s="160"/>
      <c r="FX11" s="160"/>
      <c r="FY11" s="160"/>
      <c r="FZ11" s="160"/>
      <c r="GA11" s="160"/>
      <c r="GB11" s="160"/>
      <c r="GC11" s="160"/>
      <c r="GD11" s="160"/>
      <c r="GE11" s="160"/>
      <c r="GF11" s="160"/>
      <c r="GG11" s="160"/>
      <c r="GH11" s="160"/>
      <c r="GI11" s="160"/>
      <c r="GJ11" s="160"/>
      <c r="GK11" s="160"/>
      <c r="GL11" s="160"/>
      <c r="GM11" s="160"/>
      <c r="GN11" s="160"/>
      <c r="GO11" s="160"/>
      <c r="GP11" s="160"/>
      <c r="GQ11" s="160"/>
      <c r="GR11" s="160"/>
      <c r="GS11" s="160"/>
      <c r="GT11" s="160"/>
      <c r="GU11" s="160"/>
      <c r="GV11" s="160"/>
      <c r="GW11" s="160"/>
      <c r="GX11" s="160"/>
      <c r="GY11" s="160"/>
      <c r="GZ11" s="160"/>
      <c r="HA11" s="160"/>
      <c r="HB11" s="160"/>
      <c r="HC11" s="160"/>
      <c r="HD11" s="160"/>
      <c r="HE11" s="160"/>
      <c r="HF11" s="160"/>
      <c r="HG11" s="160"/>
      <c r="HH11" s="160"/>
      <c r="HI11" s="160"/>
      <c r="HJ11" s="160"/>
      <c r="HK11" s="160"/>
      <c r="HL11" s="160"/>
      <c r="HM11" s="160"/>
      <c r="HN11" s="160"/>
      <c r="HO11" s="160"/>
      <c r="HP11" s="160"/>
      <c r="HQ11" s="160"/>
      <c r="HR11" s="160"/>
      <c r="HS11" s="160"/>
      <c r="HT11" s="160"/>
      <c r="HU11" s="160"/>
      <c r="HV11" s="160"/>
      <c r="HW11" s="160"/>
      <c r="HX11" s="160"/>
      <c r="HY11" s="160"/>
      <c r="HZ11" s="160"/>
      <c r="IA11" s="160"/>
      <c r="IB11" s="160"/>
      <c r="IC11" s="160"/>
      <c r="ID11" s="160"/>
      <c r="IE11" s="160"/>
      <c r="IF11" s="160"/>
      <c r="IG11" s="160"/>
      <c r="IH11" s="160"/>
      <c r="II11" s="160"/>
      <c r="IJ11" s="160"/>
      <c r="IK11" s="160"/>
      <c r="IL11" s="160"/>
      <c r="IM11" s="160"/>
      <c r="IN11" s="160"/>
      <c r="IO11" s="160"/>
    </row>
    <row r="12" spans="1:249">
      <c r="A12" s="159"/>
      <c r="B12" s="159"/>
      <c r="C12" s="163" t="s">
        <v>257</v>
      </c>
      <c r="D12" s="164" t="s">
        <v>37</v>
      </c>
      <c r="E12" s="165" t="s">
        <v>38</v>
      </c>
      <c r="F12" s="163" t="s">
        <v>257</v>
      </c>
      <c r="G12" s="164" t="s">
        <v>37</v>
      </c>
      <c r="H12" s="165" t="s">
        <v>38</v>
      </c>
      <c r="I12" s="163" t="s">
        <v>257</v>
      </c>
      <c r="J12" s="164" t="s">
        <v>37</v>
      </c>
      <c r="K12" s="165" t="s">
        <v>38</v>
      </c>
      <c r="L12" s="163" t="s">
        <v>257</v>
      </c>
      <c r="M12" s="164" t="s">
        <v>37</v>
      </c>
      <c r="N12" s="165" t="s">
        <v>38</v>
      </c>
      <c r="O12" s="163" t="s">
        <v>257</v>
      </c>
      <c r="P12" s="164" t="s">
        <v>37</v>
      </c>
      <c r="Q12" s="165" t="s">
        <v>38</v>
      </c>
      <c r="R12" s="163" t="s">
        <v>257</v>
      </c>
      <c r="S12" s="164" t="s">
        <v>37</v>
      </c>
      <c r="T12" s="165" t="s">
        <v>38</v>
      </c>
      <c r="U12" s="159" t="s">
        <v>257</v>
      </c>
      <c r="V12" s="159" t="s">
        <v>37</v>
      </c>
      <c r="W12" s="159" t="s">
        <v>38</v>
      </c>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c r="DK12" s="160"/>
      <c r="DL12" s="160"/>
      <c r="DM12" s="160"/>
      <c r="DN12" s="160"/>
      <c r="DO12" s="160"/>
      <c r="DP12" s="160"/>
      <c r="DQ12" s="160"/>
      <c r="DR12" s="160"/>
      <c r="DS12" s="160"/>
      <c r="DT12" s="160"/>
      <c r="DU12" s="160"/>
      <c r="DV12" s="160"/>
      <c r="DW12" s="160"/>
      <c r="DX12" s="160"/>
      <c r="DY12" s="160"/>
      <c r="DZ12" s="160"/>
      <c r="EA12" s="160"/>
      <c r="EB12" s="160"/>
      <c r="EC12" s="160"/>
      <c r="ED12" s="160"/>
      <c r="EE12" s="160"/>
      <c r="EF12" s="160"/>
      <c r="EG12" s="160"/>
      <c r="EH12" s="160"/>
      <c r="EI12" s="160"/>
      <c r="EJ12" s="160"/>
      <c r="EK12" s="160"/>
      <c r="EL12" s="160"/>
      <c r="EM12" s="160"/>
      <c r="EN12" s="160"/>
      <c r="EO12" s="160"/>
      <c r="EP12" s="160"/>
      <c r="EQ12" s="160"/>
      <c r="ER12" s="160"/>
      <c r="ES12" s="160"/>
      <c r="ET12" s="160"/>
      <c r="EU12" s="160"/>
      <c r="EV12" s="160"/>
      <c r="EW12" s="160"/>
      <c r="EX12" s="160"/>
      <c r="EY12" s="160"/>
      <c r="EZ12" s="160"/>
      <c r="FA12" s="160"/>
      <c r="FB12" s="160"/>
      <c r="FC12" s="160"/>
      <c r="FD12" s="160"/>
      <c r="FE12" s="160"/>
      <c r="FF12" s="160"/>
      <c r="FG12" s="160"/>
      <c r="FH12" s="160"/>
      <c r="FI12" s="160"/>
      <c r="FJ12" s="160"/>
      <c r="FK12" s="160"/>
      <c r="FL12" s="160"/>
      <c r="FM12" s="160"/>
      <c r="FN12" s="160"/>
      <c r="FO12" s="160"/>
      <c r="FP12" s="160"/>
      <c r="FQ12" s="160"/>
      <c r="FR12" s="160"/>
      <c r="FS12" s="160"/>
      <c r="FT12" s="160"/>
      <c r="FU12" s="160"/>
      <c r="FV12" s="160"/>
      <c r="FW12" s="160"/>
      <c r="FX12" s="160"/>
      <c r="FY12" s="160"/>
      <c r="FZ12" s="160"/>
      <c r="GA12" s="160"/>
      <c r="GB12" s="160"/>
      <c r="GC12" s="160"/>
      <c r="GD12" s="160"/>
      <c r="GE12" s="160"/>
      <c r="GF12" s="160"/>
      <c r="GG12" s="160"/>
      <c r="GH12" s="160"/>
      <c r="GI12" s="160"/>
      <c r="GJ12" s="160"/>
      <c r="GK12" s="160"/>
      <c r="GL12" s="160"/>
      <c r="GM12" s="160"/>
      <c r="GN12" s="160"/>
      <c r="GO12" s="160"/>
      <c r="GP12" s="160"/>
      <c r="GQ12" s="160"/>
      <c r="GR12" s="160"/>
      <c r="GS12" s="160"/>
      <c r="GT12" s="160"/>
      <c r="GU12" s="160"/>
      <c r="GV12" s="160"/>
      <c r="GW12" s="160"/>
      <c r="GX12" s="160"/>
      <c r="GY12" s="160"/>
      <c r="GZ12" s="160"/>
      <c r="HA12" s="160"/>
      <c r="HB12" s="160"/>
      <c r="HC12" s="160"/>
      <c r="HD12" s="160"/>
      <c r="HE12" s="160"/>
      <c r="HF12" s="160"/>
      <c r="HG12" s="160"/>
      <c r="HH12" s="160"/>
      <c r="HI12" s="160"/>
      <c r="HJ12" s="160"/>
      <c r="HK12" s="160"/>
      <c r="HL12" s="160"/>
      <c r="HM12" s="160"/>
      <c r="HN12" s="160"/>
      <c r="HO12" s="160"/>
      <c r="HP12" s="160"/>
      <c r="HQ12" s="160"/>
      <c r="HR12" s="160"/>
      <c r="HS12" s="160"/>
      <c r="HT12" s="160"/>
      <c r="HU12" s="160"/>
      <c r="HV12" s="160"/>
      <c r="HW12" s="160"/>
      <c r="HX12" s="160"/>
      <c r="HY12" s="160"/>
      <c r="HZ12" s="160"/>
      <c r="IA12" s="160"/>
      <c r="IB12" s="160"/>
      <c r="IC12" s="160"/>
      <c r="ID12" s="160"/>
      <c r="IE12" s="160"/>
      <c r="IF12" s="160"/>
      <c r="IG12" s="160"/>
      <c r="IH12" s="160"/>
      <c r="II12" s="160"/>
      <c r="IJ12" s="160"/>
      <c r="IK12" s="160"/>
      <c r="IL12" s="160"/>
      <c r="IM12" s="160"/>
      <c r="IN12" s="160"/>
      <c r="IO12" s="160"/>
    </row>
    <row r="13" spans="1:249">
      <c r="A13" s="159">
        <v>1</v>
      </c>
      <c r="B13" s="159">
        <v>2</v>
      </c>
      <c r="C13" s="159">
        <v>3</v>
      </c>
      <c r="D13" s="159">
        <v>4</v>
      </c>
      <c r="E13" s="159">
        <v>5</v>
      </c>
      <c r="F13" s="159">
        <v>7</v>
      </c>
      <c r="G13" s="159">
        <v>8</v>
      </c>
      <c r="H13" s="159">
        <v>9</v>
      </c>
      <c r="I13" s="159">
        <v>11</v>
      </c>
      <c r="J13" s="159">
        <v>12</v>
      </c>
      <c r="K13" s="159">
        <v>13</v>
      </c>
      <c r="L13" s="159">
        <v>15</v>
      </c>
      <c r="M13" s="159">
        <v>16</v>
      </c>
      <c r="N13" s="159">
        <v>17</v>
      </c>
      <c r="O13" s="159">
        <v>19</v>
      </c>
      <c r="P13" s="159">
        <v>20</v>
      </c>
      <c r="Q13" s="159">
        <v>21</v>
      </c>
      <c r="R13" s="159">
        <v>23</v>
      </c>
      <c r="S13" s="159">
        <v>24</v>
      </c>
      <c r="T13" s="159">
        <v>25</v>
      </c>
      <c r="U13" s="159">
        <v>27</v>
      </c>
      <c r="V13" s="159">
        <v>28</v>
      </c>
      <c r="W13" s="159">
        <v>29</v>
      </c>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c r="IG13" s="166"/>
      <c r="IH13" s="166"/>
      <c r="II13" s="166"/>
      <c r="IJ13" s="166"/>
      <c r="IK13" s="166"/>
      <c r="IL13" s="166"/>
      <c r="IM13" s="166"/>
      <c r="IN13" s="166"/>
      <c r="IO13" s="166"/>
    </row>
    <row r="14" spans="1:249" ht="12.75" customHeight="1">
      <c r="A14" s="991" t="s">
        <v>249</v>
      </c>
      <c r="B14" s="992"/>
      <c r="C14" s="159"/>
      <c r="D14" s="159"/>
      <c r="E14" s="159"/>
      <c r="F14" s="159"/>
      <c r="G14" s="159"/>
      <c r="H14" s="159"/>
      <c r="I14" s="159"/>
      <c r="J14" s="159"/>
      <c r="K14" s="159"/>
      <c r="L14" s="159"/>
      <c r="M14" s="159"/>
      <c r="N14" s="159"/>
      <c r="O14" s="159"/>
      <c r="P14" s="159"/>
      <c r="Q14" s="159"/>
      <c r="R14" s="159"/>
      <c r="S14" s="159"/>
      <c r="T14" s="159"/>
      <c r="U14" s="167"/>
      <c r="V14" s="168"/>
      <c r="W14" s="168"/>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c r="HC14" s="166"/>
      <c r="HD14" s="166"/>
      <c r="HE14" s="166"/>
      <c r="HF14" s="166"/>
      <c r="HG14" s="166"/>
      <c r="HH14" s="166"/>
      <c r="HI14" s="166"/>
      <c r="HJ14" s="166"/>
      <c r="HK14" s="166"/>
      <c r="HL14" s="166"/>
      <c r="HM14" s="166"/>
      <c r="HN14" s="166"/>
      <c r="HO14" s="166"/>
      <c r="HP14" s="166"/>
      <c r="HQ14" s="166"/>
      <c r="HR14" s="166"/>
      <c r="HS14" s="166"/>
      <c r="HT14" s="166"/>
      <c r="HU14" s="166"/>
      <c r="HV14" s="166"/>
      <c r="HW14" s="166"/>
      <c r="HX14" s="166"/>
      <c r="HY14" s="166"/>
      <c r="HZ14" s="166"/>
      <c r="IA14" s="166"/>
      <c r="IB14" s="166"/>
      <c r="IC14" s="166"/>
      <c r="ID14" s="166"/>
      <c r="IE14" s="166"/>
      <c r="IF14" s="166"/>
      <c r="IG14" s="166"/>
      <c r="IH14" s="166"/>
      <c r="II14" s="166"/>
      <c r="IJ14" s="166"/>
      <c r="IK14" s="166"/>
      <c r="IL14" s="166"/>
      <c r="IM14" s="166"/>
      <c r="IN14" s="166"/>
      <c r="IO14" s="166"/>
    </row>
    <row r="15" spans="1:249">
      <c r="A15" s="169">
        <v>1</v>
      </c>
      <c r="B15" s="170" t="s">
        <v>122</v>
      </c>
      <c r="C15" s="554">
        <v>5384.0938620183724</v>
      </c>
      <c r="D15" s="554">
        <v>1311.5100433121677</v>
      </c>
      <c r="E15" s="554">
        <v>207.08053315455277</v>
      </c>
      <c r="F15" s="554">
        <v>0</v>
      </c>
      <c r="G15" s="554">
        <v>0</v>
      </c>
      <c r="H15" s="554">
        <v>0</v>
      </c>
      <c r="I15" s="554">
        <f>C15+F15</f>
        <v>5384.0938620183724</v>
      </c>
      <c r="J15" s="554">
        <f t="shared" ref="J15:K19" si="0">D15+G15</f>
        <v>1311.5100433121677</v>
      </c>
      <c r="K15" s="554">
        <f t="shared" si="0"/>
        <v>207.08053315455277</v>
      </c>
      <c r="L15" s="554">
        <v>3382.4134765376357</v>
      </c>
      <c r="M15" s="554">
        <v>823.92123146429583</v>
      </c>
      <c r="N15" s="554">
        <v>130.09282602067827</v>
      </c>
      <c r="O15" s="554">
        <v>0</v>
      </c>
      <c r="P15" s="554">
        <v>0</v>
      </c>
      <c r="Q15" s="554">
        <v>0</v>
      </c>
      <c r="R15" s="554">
        <f>L15+O15</f>
        <v>3382.4134765376357</v>
      </c>
      <c r="S15" s="554">
        <f>M15+P15</f>
        <v>823.92123146429583</v>
      </c>
      <c r="T15" s="554">
        <f>N15+Q15</f>
        <v>130.09282602067827</v>
      </c>
      <c r="U15" s="554">
        <f>I15+R15</f>
        <v>8766.5073385560081</v>
      </c>
      <c r="V15" s="554">
        <f>J15+S15</f>
        <v>2135.4312747764634</v>
      </c>
      <c r="W15" s="554">
        <f>K15+T15</f>
        <v>337.17335917523104</v>
      </c>
    </row>
    <row r="16" spans="1:249">
      <c r="A16" s="169">
        <v>2</v>
      </c>
      <c r="B16" s="172" t="s">
        <v>492</v>
      </c>
      <c r="C16" s="554">
        <v>56075.418626888</v>
      </c>
      <c r="D16" s="554">
        <v>11223.499409113743</v>
      </c>
      <c r="E16" s="554">
        <v>1772.1314856495383</v>
      </c>
      <c r="F16" s="554">
        <v>30544.378640296538</v>
      </c>
      <c r="G16" s="554">
        <v>7440.2973610978743</v>
      </c>
      <c r="H16" s="554">
        <v>1174.783793857559</v>
      </c>
      <c r="I16" s="554">
        <f t="shared" ref="I16:I22" si="1">C16+F16</f>
        <v>86619.797267184535</v>
      </c>
      <c r="J16" s="554">
        <f t="shared" si="0"/>
        <v>18663.796770211618</v>
      </c>
      <c r="K16" s="554">
        <f t="shared" si="0"/>
        <v>2946.9152795070972</v>
      </c>
      <c r="L16" s="554">
        <v>39305.54</v>
      </c>
      <c r="M16" s="554">
        <v>7024.4566528686773</v>
      </c>
      <c r="N16" s="554">
        <v>1109.1247346634752</v>
      </c>
      <c r="O16" s="554">
        <v>19224.828734166913</v>
      </c>
      <c r="P16" s="554">
        <v>4682.9711019124525</v>
      </c>
      <c r="Q16" s="554">
        <v>739.41648977565035</v>
      </c>
      <c r="R16" s="554">
        <f t="shared" ref="R16:R19" si="2">L16+O16</f>
        <v>58530.368734166914</v>
      </c>
      <c r="S16" s="554">
        <f t="shared" ref="S16:S19" si="3">M16+P16</f>
        <v>11707.427754781129</v>
      </c>
      <c r="T16" s="554">
        <f t="shared" ref="T16:T19" si="4">N16+Q16</f>
        <v>1848.5412244391255</v>
      </c>
      <c r="U16" s="554">
        <f t="shared" ref="U16:U22" si="5">I16+R16</f>
        <v>145150.16600135143</v>
      </c>
      <c r="V16" s="554">
        <f t="shared" ref="V16:V19" si="6">J16+S16</f>
        <v>30371.224524992747</v>
      </c>
      <c r="W16" s="554">
        <f t="shared" ref="W16:W19" si="7">K16+T16</f>
        <v>4795.4565039462232</v>
      </c>
    </row>
    <row r="17" spans="1:24" ht="25.5">
      <c r="A17" s="581">
        <v>3</v>
      </c>
      <c r="B17" s="172" t="s">
        <v>126</v>
      </c>
      <c r="C17" s="554">
        <v>8229.4524000000001</v>
      </c>
      <c r="D17" s="554">
        <v>2004.6102000000001</v>
      </c>
      <c r="E17" s="554">
        <v>316.51740000000001</v>
      </c>
      <c r="F17" s="554">
        <v>5486.3016000000007</v>
      </c>
      <c r="G17" s="554">
        <v>1336.4068</v>
      </c>
      <c r="H17" s="554">
        <v>211.01159999999999</v>
      </c>
      <c r="I17" s="554">
        <f t="shared" si="1"/>
        <v>13715.754000000001</v>
      </c>
      <c r="J17" s="554">
        <f t="shared" si="0"/>
        <v>3341.0169999999998</v>
      </c>
      <c r="K17" s="554">
        <f t="shared" si="0"/>
        <v>527.529</v>
      </c>
      <c r="L17" s="554">
        <v>3251.3364000000001</v>
      </c>
      <c r="M17" s="554">
        <v>791.99220000000003</v>
      </c>
      <c r="N17" s="554">
        <v>125.0514</v>
      </c>
      <c r="O17" s="554">
        <v>2167.5576000000001</v>
      </c>
      <c r="P17" s="554">
        <v>527.99480000000005</v>
      </c>
      <c r="Q17" s="554">
        <v>83.367599999999996</v>
      </c>
      <c r="R17" s="554">
        <f t="shared" si="2"/>
        <v>5418.8940000000002</v>
      </c>
      <c r="S17" s="554">
        <f t="shared" si="3"/>
        <v>1319.9870000000001</v>
      </c>
      <c r="T17" s="554">
        <f t="shared" si="4"/>
        <v>208.41899999999998</v>
      </c>
      <c r="U17" s="554">
        <f t="shared" si="5"/>
        <v>19134.648000000001</v>
      </c>
      <c r="V17" s="554">
        <f t="shared" si="6"/>
        <v>4661.0039999999999</v>
      </c>
      <c r="W17" s="554">
        <f t="shared" si="7"/>
        <v>735.94799999999998</v>
      </c>
    </row>
    <row r="18" spans="1:24" ht="25.5">
      <c r="A18" s="581">
        <v>4</v>
      </c>
      <c r="B18" s="172" t="s">
        <v>124</v>
      </c>
      <c r="C18" s="554">
        <v>1147.9489748999999</v>
      </c>
      <c r="D18" s="554">
        <v>279.62859644999997</v>
      </c>
      <c r="E18" s="554">
        <v>44.151883650000002</v>
      </c>
      <c r="F18" s="554">
        <v>0</v>
      </c>
      <c r="G18" s="554">
        <v>0</v>
      </c>
      <c r="H18" s="554">
        <v>0</v>
      </c>
      <c r="I18" s="554">
        <f t="shared" si="1"/>
        <v>1147.9489748999999</v>
      </c>
      <c r="J18" s="554">
        <f t="shared" si="0"/>
        <v>279.62859644999997</v>
      </c>
      <c r="K18" s="554">
        <f t="shared" si="0"/>
        <v>44.151883650000002</v>
      </c>
      <c r="L18" s="554">
        <v>795.45009521250017</v>
      </c>
      <c r="M18" s="554">
        <v>193.76348473125003</v>
      </c>
      <c r="N18" s="554">
        <v>30.59423443124993</v>
      </c>
      <c r="O18" s="554">
        <v>0</v>
      </c>
      <c r="P18" s="554">
        <v>0</v>
      </c>
      <c r="Q18" s="554">
        <v>0</v>
      </c>
      <c r="R18" s="554">
        <f t="shared" si="2"/>
        <v>795.45009521250017</v>
      </c>
      <c r="S18" s="554">
        <f t="shared" si="3"/>
        <v>193.76348473125003</v>
      </c>
      <c r="T18" s="554">
        <f t="shared" si="4"/>
        <v>30.59423443124993</v>
      </c>
      <c r="U18" s="554">
        <f t="shared" si="5"/>
        <v>1943.3990701125001</v>
      </c>
      <c r="V18" s="554">
        <f t="shared" si="6"/>
        <v>473.39208118124998</v>
      </c>
      <c r="W18" s="554">
        <f t="shared" si="7"/>
        <v>74.746118081249932</v>
      </c>
    </row>
    <row r="19" spans="1:24">
      <c r="A19" s="169">
        <v>5</v>
      </c>
      <c r="B19" s="170" t="s">
        <v>125</v>
      </c>
      <c r="C19" s="578">
        <v>2311.8027268246424</v>
      </c>
      <c r="D19" s="578">
        <v>563.13143345728463</v>
      </c>
      <c r="E19" s="578">
        <v>88.91548949325545</v>
      </c>
      <c r="F19" s="554">
        <v>0</v>
      </c>
      <c r="G19" s="554">
        <v>0</v>
      </c>
      <c r="H19" s="554">
        <v>0</v>
      </c>
      <c r="I19" s="554">
        <f t="shared" si="1"/>
        <v>2311.8027268246424</v>
      </c>
      <c r="J19" s="554">
        <f t="shared" si="0"/>
        <v>563.13143345728463</v>
      </c>
      <c r="K19" s="554">
        <f t="shared" si="0"/>
        <v>88.91548949325545</v>
      </c>
      <c r="L19" s="554">
        <v>2084.5638367740189</v>
      </c>
      <c r="M19" s="554">
        <v>692.90657562444039</v>
      </c>
      <c r="N19" s="554">
        <v>109.40630141438534</v>
      </c>
      <c r="O19" s="554">
        <v>0</v>
      </c>
      <c r="P19" s="554">
        <v>0</v>
      </c>
      <c r="Q19" s="554">
        <v>0</v>
      </c>
      <c r="R19" s="554">
        <f t="shared" si="2"/>
        <v>2084.5638367740189</v>
      </c>
      <c r="S19" s="554">
        <f t="shared" si="3"/>
        <v>692.90657562444039</v>
      </c>
      <c r="T19" s="554">
        <f t="shared" si="4"/>
        <v>109.40630141438534</v>
      </c>
      <c r="U19" s="554">
        <f t="shared" si="5"/>
        <v>4396.3665635986617</v>
      </c>
      <c r="V19" s="554">
        <f t="shared" si="6"/>
        <v>1256.038009081725</v>
      </c>
      <c r="W19" s="554">
        <f t="shared" si="7"/>
        <v>198.32179090764078</v>
      </c>
    </row>
    <row r="20" spans="1:24" ht="12.75" customHeight="1">
      <c r="A20" s="991" t="s">
        <v>250</v>
      </c>
      <c r="B20" s="992"/>
      <c r="C20" s="171"/>
      <c r="D20" s="171"/>
      <c r="E20" s="171"/>
      <c r="F20" s="171"/>
      <c r="G20" s="171"/>
      <c r="H20" s="171"/>
      <c r="I20" s="554"/>
      <c r="J20" s="171"/>
      <c r="K20" s="171"/>
      <c r="L20" s="171"/>
      <c r="M20" s="171"/>
      <c r="N20" s="171"/>
      <c r="O20" s="171"/>
      <c r="P20" s="171"/>
      <c r="Q20" s="171"/>
      <c r="R20" s="171"/>
      <c r="S20" s="171"/>
      <c r="T20" s="171"/>
      <c r="U20" s="554"/>
      <c r="V20" s="171"/>
      <c r="W20" s="171"/>
    </row>
    <row r="21" spans="1:24">
      <c r="A21" s="169">
        <v>6</v>
      </c>
      <c r="B21" s="170" t="s">
        <v>127</v>
      </c>
      <c r="C21" s="171">
        <v>0</v>
      </c>
      <c r="D21" s="171">
        <v>0</v>
      </c>
      <c r="E21" s="171">
        <v>0</v>
      </c>
      <c r="F21" s="171">
        <v>0</v>
      </c>
      <c r="G21" s="171">
        <v>0</v>
      </c>
      <c r="H21" s="171">
        <v>0</v>
      </c>
      <c r="I21" s="554"/>
      <c r="J21" s="171">
        <v>0</v>
      </c>
      <c r="K21" s="171">
        <v>0</v>
      </c>
      <c r="L21" s="171">
        <v>0</v>
      </c>
      <c r="M21" s="171">
        <v>0</v>
      </c>
      <c r="N21" s="171">
        <v>0</v>
      </c>
      <c r="O21" s="171">
        <v>0</v>
      </c>
      <c r="P21" s="171">
        <v>0</v>
      </c>
      <c r="Q21" s="171">
        <v>0</v>
      </c>
      <c r="R21" s="171">
        <v>0</v>
      </c>
      <c r="S21" s="171">
        <v>0</v>
      </c>
      <c r="T21" s="171">
        <v>0</v>
      </c>
      <c r="U21" s="554">
        <f t="shared" si="5"/>
        <v>0</v>
      </c>
      <c r="V21" s="171">
        <v>0</v>
      </c>
      <c r="W21" s="171">
        <v>0</v>
      </c>
    </row>
    <row r="22" spans="1:24">
      <c r="A22" s="169">
        <v>7</v>
      </c>
      <c r="B22" s="170" t="s">
        <v>128</v>
      </c>
      <c r="C22" s="171">
        <v>0</v>
      </c>
      <c r="D22" s="171">
        <v>0</v>
      </c>
      <c r="E22" s="171">
        <v>0</v>
      </c>
      <c r="F22" s="171">
        <v>0</v>
      </c>
      <c r="G22" s="171">
        <v>0</v>
      </c>
      <c r="H22" s="171">
        <v>0</v>
      </c>
      <c r="I22" s="554">
        <f t="shared" si="1"/>
        <v>0</v>
      </c>
      <c r="J22" s="171">
        <v>0</v>
      </c>
      <c r="K22" s="171">
        <v>0</v>
      </c>
      <c r="L22" s="171">
        <v>0</v>
      </c>
      <c r="M22" s="171">
        <v>0</v>
      </c>
      <c r="N22" s="171">
        <v>0</v>
      </c>
      <c r="O22" s="171">
        <v>0</v>
      </c>
      <c r="P22" s="171">
        <v>0</v>
      </c>
      <c r="Q22" s="171">
        <v>0</v>
      </c>
      <c r="R22" s="171">
        <v>0</v>
      </c>
      <c r="S22" s="171">
        <v>0</v>
      </c>
      <c r="T22" s="171">
        <v>0</v>
      </c>
      <c r="U22" s="554">
        <f t="shared" si="5"/>
        <v>0</v>
      </c>
      <c r="V22" s="171">
        <v>0</v>
      </c>
      <c r="W22" s="171">
        <v>0</v>
      </c>
    </row>
    <row r="23" spans="1:24">
      <c r="A23" s="169" t="s">
        <v>14</v>
      </c>
      <c r="B23" s="170"/>
      <c r="C23" s="554">
        <f t="shared" ref="C23:W23" si="8">SUM(C15:C22)</f>
        <v>73148.716590631011</v>
      </c>
      <c r="D23" s="554">
        <f t="shared" si="8"/>
        <v>15382.379682333196</v>
      </c>
      <c r="E23" s="554">
        <f t="shared" si="8"/>
        <v>2428.7967919473463</v>
      </c>
      <c r="F23" s="554">
        <f t="shared" si="8"/>
        <v>36030.68024029654</v>
      </c>
      <c r="G23" s="554">
        <f t="shared" si="8"/>
        <v>8776.704161097874</v>
      </c>
      <c r="H23" s="554">
        <f t="shared" si="8"/>
        <v>1385.795393857559</v>
      </c>
      <c r="I23" s="554">
        <f t="shared" si="8"/>
        <v>109179.39683092755</v>
      </c>
      <c r="J23" s="554">
        <f t="shared" si="8"/>
        <v>24159.083843431068</v>
      </c>
      <c r="K23" s="554">
        <f t="shared" si="8"/>
        <v>3814.5921858049055</v>
      </c>
      <c r="L23" s="554">
        <f t="shared" si="8"/>
        <v>48819.303808524157</v>
      </c>
      <c r="M23" s="554">
        <f t="shared" si="8"/>
        <v>9527.0401446886626</v>
      </c>
      <c r="N23" s="554">
        <f t="shared" si="8"/>
        <v>1504.269496529789</v>
      </c>
      <c r="O23" s="554">
        <f t="shared" si="8"/>
        <v>21392.386334166913</v>
      </c>
      <c r="P23" s="554">
        <f t="shared" si="8"/>
        <v>5210.9659019124529</v>
      </c>
      <c r="Q23" s="554">
        <f t="shared" si="8"/>
        <v>822.78408977565039</v>
      </c>
      <c r="R23" s="554">
        <f t="shared" si="8"/>
        <v>70211.690142691063</v>
      </c>
      <c r="S23" s="554">
        <f t="shared" si="8"/>
        <v>14738.006046601113</v>
      </c>
      <c r="T23" s="554">
        <f t="shared" si="8"/>
        <v>2327.0535863054388</v>
      </c>
      <c r="U23" s="554">
        <f t="shared" si="8"/>
        <v>179391.08697361857</v>
      </c>
      <c r="V23" s="554">
        <f t="shared" si="8"/>
        <v>38897.089890032184</v>
      </c>
      <c r="W23" s="554">
        <f t="shared" si="8"/>
        <v>6141.6457721103452</v>
      </c>
      <c r="X23" s="578"/>
    </row>
    <row r="24" spans="1:24">
      <c r="A24" s="173"/>
      <c r="B24" s="173"/>
    </row>
    <row r="25" spans="1:24">
      <c r="C25" s="578"/>
      <c r="D25" s="578"/>
      <c r="E25" s="578"/>
      <c r="X25" s="578"/>
    </row>
    <row r="26" spans="1:24">
      <c r="L26" s="578"/>
      <c r="M26" s="578"/>
      <c r="N26" s="578"/>
      <c r="U26" s="578"/>
    </row>
    <row r="27" spans="1:24">
      <c r="C27" s="578"/>
      <c r="D27" s="578"/>
      <c r="E27" s="578"/>
      <c r="F27" s="578"/>
      <c r="G27" s="578"/>
      <c r="H27" s="578"/>
    </row>
    <row r="28" spans="1:24" ht="12.75" customHeight="1">
      <c r="R28" s="641" t="s">
        <v>1027</v>
      </c>
      <c r="S28" s="641"/>
      <c r="T28" s="641"/>
      <c r="U28" s="641"/>
      <c r="X28" s="578"/>
    </row>
    <row r="29" spans="1:24" ht="12.75" customHeight="1">
      <c r="R29" s="641"/>
      <c r="S29" s="641"/>
      <c r="T29" s="641"/>
      <c r="U29" s="641"/>
      <c r="X29" s="578"/>
    </row>
    <row r="30" spans="1:24" ht="12.75" customHeight="1">
      <c r="R30" s="641"/>
      <c r="S30" s="641"/>
      <c r="T30" s="641"/>
      <c r="U30" s="641"/>
    </row>
    <row r="31" spans="1:24" ht="12.75" customHeight="1">
      <c r="R31" s="641"/>
      <c r="S31" s="641"/>
      <c r="T31" s="641"/>
      <c r="U31" s="641"/>
    </row>
    <row r="32" spans="1:24">
      <c r="I32" s="578"/>
    </row>
    <row r="37" spans="9:11">
      <c r="I37" s="578"/>
      <c r="J37" s="578"/>
      <c r="K37" s="578"/>
    </row>
  </sheetData>
  <mergeCells count="20">
    <mergeCell ref="O11:Q11"/>
    <mergeCell ref="A2:W2"/>
    <mergeCell ref="V9:W9"/>
    <mergeCell ref="A10:A11"/>
    <mergeCell ref="B10:B11"/>
    <mergeCell ref="A20:B20"/>
    <mergeCell ref="A14:B14"/>
    <mergeCell ref="R28:U31"/>
    <mergeCell ref="O1:U1"/>
    <mergeCell ref="B4:U4"/>
    <mergeCell ref="B6:U6"/>
    <mergeCell ref="A8:B8"/>
    <mergeCell ref="C11:E11"/>
    <mergeCell ref="F11:H11"/>
    <mergeCell ref="I11:K11"/>
    <mergeCell ref="L11:N11"/>
    <mergeCell ref="C10:K10"/>
    <mergeCell ref="L10:T10"/>
    <mergeCell ref="U10:W11"/>
    <mergeCell ref="R11:T11"/>
  </mergeCells>
  <printOptions horizontalCentered="1"/>
  <pageMargins left="0.70866141732283472" right="0.70866141732283472" top="0.23622047244094491" bottom="0" header="0.31496062992125984" footer="0.31496062992125984"/>
  <pageSetup paperSize="9" scale="59" orientation="landscape" r:id="rId1"/>
  <colBreaks count="1" manualBreakCount="1">
    <brk id="23" max="1048575" man="1"/>
  </colBreaks>
</worksheet>
</file>

<file path=xl/worksheets/sheet67.xml><?xml version="1.0" encoding="utf-8"?>
<worksheet xmlns="http://schemas.openxmlformats.org/spreadsheetml/2006/main" xmlns:r="http://schemas.openxmlformats.org/officeDocument/2006/relationships">
  <sheetPr>
    <pageSetUpPr fitToPage="1"/>
  </sheetPr>
  <dimension ref="A1:O57"/>
  <sheetViews>
    <sheetView view="pageBreakPreview" topLeftCell="A32" zoomScale="78" zoomScaleSheetLayoutView="78" workbookViewId="0">
      <selection activeCell="I55" sqref="I55:K58"/>
    </sheetView>
  </sheetViews>
  <sheetFormatPr defaultColWidth="9.140625" defaultRowHeight="12.75"/>
  <cols>
    <col min="1" max="1" width="7.42578125" style="146" customWidth="1"/>
    <col min="2" max="2" width="17.140625" style="146" customWidth="1"/>
    <col min="3" max="3" width="11" style="146" customWidth="1"/>
    <col min="4" max="4" width="10" style="146" customWidth="1"/>
    <col min="5" max="5" width="11.85546875" style="146" customWidth="1"/>
    <col min="6" max="6" width="12.140625" style="146" customWidth="1"/>
    <col min="7" max="7" width="13.28515625" style="146" customWidth="1"/>
    <col min="8" max="8" width="14.5703125" style="146" customWidth="1"/>
    <col min="9" max="9" width="12.7109375" style="146" customWidth="1"/>
    <col min="10" max="10" width="14" style="146" customWidth="1"/>
    <col min="11" max="11" width="10.85546875" style="146" customWidth="1"/>
    <col min="12" max="12" width="10.7109375" style="146" customWidth="1"/>
    <col min="13" max="16384" width="9.140625" style="146"/>
  </cols>
  <sheetData>
    <row r="1" spans="1:15" s="77" customFormat="1">
      <c r="E1" s="1011"/>
      <c r="F1" s="1011"/>
      <c r="G1" s="1011"/>
      <c r="H1" s="1011"/>
      <c r="I1" s="1011"/>
      <c r="J1" s="282" t="s">
        <v>749</v>
      </c>
    </row>
    <row r="2" spans="1:15" s="77" customFormat="1" ht="15">
      <c r="A2" s="1012" t="s">
        <v>0</v>
      </c>
      <c r="B2" s="1012"/>
      <c r="C2" s="1012"/>
      <c r="D2" s="1012"/>
      <c r="E2" s="1012"/>
      <c r="F2" s="1012"/>
      <c r="G2" s="1012"/>
      <c r="H2" s="1012"/>
      <c r="I2" s="1012"/>
      <c r="J2" s="1012"/>
    </row>
    <row r="3" spans="1:15" s="77" customFormat="1" ht="20.25">
      <c r="A3" s="707" t="s">
        <v>652</v>
      </c>
      <c r="B3" s="707"/>
      <c r="C3" s="707"/>
      <c r="D3" s="707"/>
      <c r="E3" s="707"/>
      <c r="F3" s="707"/>
      <c r="G3" s="707"/>
      <c r="H3" s="707"/>
      <c r="I3" s="707"/>
      <c r="J3" s="707"/>
    </row>
    <row r="4" spans="1:15" s="77" customFormat="1" ht="14.25" customHeight="1"/>
    <row r="5" spans="1:15" ht="19.5" customHeight="1">
      <c r="A5" s="1015" t="s">
        <v>750</v>
      </c>
      <c r="B5" s="1015"/>
      <c r="C5" s="1015"/>
      <c r="D5" s="1015"/>
      <c r="E5" s="1015"/>
      <c r="F5" s="1015"/>
      <c r="G5" s="1015"/>
      <c r="H5" s="1015"/>
      <c r="I5" s="1015"/>
      <c r="J5" s="1015"/>
      <c r="K5" s="1015"/>
      <c r="L5" s="1015"/>
    </row>
    <row r="6" spans="1:15" ht="13.5" customHeight="1">
      <c r="A6" s="283"/>
      <c r="B6" s="283"/>
      <c r="C6" s="283"/>
      <c r="D6" s="283"/>
      <c r="E6" s="283"/>
      <c r="F6" s="283"/>
      <c r="G6" s="283"/>
      <c r="H6" s="283"/>
      <c r="I6" s="283"/>
      <c r="J6" s="283"/>
    </row>
    <row r="7" spans="1:15" ht="0.75" customHeight="1"/>
    <row r="8" spans="1:15">
      <c r="A8" s="1013" t="s">
        <v>831</v>
      </c>
      <c r="B8" s="1013"/>
      <c r="C8" s="284"/>
      <c r="H8" s="1014" t="s">
        <v>1012</v>
      </c>
      <c r="I8" s="1014"/>
      <c r="J8" s="1014"/>
    </row>
    <row r="9" spans="1:15">
      <c r="A9" s="876" t="s">
        <v>2</v>
      </c>
      <c r="B9" s="876" t="s">
        <v>31</v>
      </c>
      <c r="C9" s="1016" t="s">
        <v>751</v>
      </c>
      <c r="D9" s="1016"/>
      <c r="E9" s="1016" t="s">
        <v>123</v>
      </c>
      <c r="F9" s="1016"/>
      <c r="G9" s="1016" t="s">
        <v>752</v>
      </c>
      <c r="H9" s="1016"/>
      <c r="I9" s="1016" t="s">
        <v>124</v>
      </c>
      <c r="J9" s="1016"/>
      <c r="K9" s="1016" t="s">
        <v>125</v>
      </c>
      <c r="L9" s="1016"/>
      <c r="O9" s="285"/>
    </row>
    <row r="10" spans="1:15" ht="53.25" customHeight="1">
      <c r="A10" s="876"/>
      <c r="B10" s="876"/>
      <c r="C10" s="281" t="s">
        <v>753</v>
      </c>
      <c r="D10" s="281" t="s">
        <v>754</v>
      </c>
      <c r="E10" s="281" t="s">
        <v>755</v>
      </c>
      <c r="F10" s="281" t="s">
        <v>756</v>
      </c>
      <c r="G10" s="281" t="s">
        <v>755</v>
      </c>
      <c r="H10" s="281" t="s">
        <v>756</v>
      </c>
      <c r="I10" s="281" t="s">
        <v>753</v>
      </c>
      <c r="J10" s="281" t="s">
        <v>754</v>
      </c>
      <c r="K10" s="281" t="s">
        <v>753</v>
      </c>
      <c r="L10" s="281" t="s">
        <v>754</v>
      </c>
    </row>
    <row r="11" spans="1:15">
      <c r="A11" s="281">
        <v>1</v>
      </c>
      <c r="B11" s="281">
        <v>2</v>
      </c>
      <c r="C11" s="281">
        <v>3</v>
      </c>
      <c r="D11" s="281">
        <v>4</v>
      </c>
      <c r="E11" s="281">
        <v>5</v>
      </c>
      <c r="F11" s="281">
        <v>6</v>
      </c>
      <c r="G11" s="281">
        <v>7</v>
      </c>
      <c r="H11" s="281">
        <v>8</v>
      </c>
      <c r="I11" s="281">
        <v>9</v>
      </c>
      <c r="J11" s="281">
        <v>10</v>
      </c>
      <c r="K11" s="281">
        <v>11</v>
      </c>
      <c r="L11" s="281">
        <v>12</v>
      </c>
    </row>
    <row r="12" spans="1:15" s="328" customFormat="1" ht="15">
      <c r="A12" s="202">
        <v>1</v>
      </c>
      <c r="B12" s="138" t="s">
        <v>792</v>
      </c>
      <c r="C12" s="431" t="s">
        <v>839</v>
      </c>
      <c r="D12" s="431" t="s">
        <v>839</v>
      </c>
      <c r="E12" s="431" t="s">
        <v>839</v>
      </c>
      <c r="F12" s="431" t="s">
        <v>839</v>
      </c>
      <c r="G12" s="431" t="s">
        <v>839</v>
      </c>
      <c r="H12" s="431" t="s">
        <v>839</v>
      </c>
      <c r="I12" s="431" t="s">
        <v>839</v>
      </c>
      <c r="J12" s="431" t="s">
        <v>839</v>
      </c>
      <c r="K12" s="431" t="s">
        <v>839</v>
      </c>
      <c r="L12" s="431" t="s">
        <v>839</v>
      </c>
    </row>
    <row r="13" spans="1:15" s="328" customFormat="1" ht="15">
      <c r="A13" s="202">
        <v>2</v>
      </c>
      <c r="B13" s="138" t="s">
        <v>793</v>
      </c>
      <c r="C13" s="431" t="s">
        <v>839</v>
      </c>
      <c r="D13" s="431" t="s">
        <v>839</v>
      </c>
      <c r="E13" s="431" t="s">
        <v>839</v>
      </c>
      <c r="F13" s="431" t="s">
        <v>839</v>
      </c>
      <c r="G13" s="431" t="s">
        <v>839</v>
      </c>
      <c r="H13" s="431" t="s">
        <v>839</v>
      </c>
      <c r="I13" s="431" t="s">
        <v>839</v>
      </c>
      <c r="J13" s="431" t="s">
        <v>839</v>
      </c>
      <c r="K13" s="431" t="s">
        <v>839</v>
      </c>
      <c r="L13" s="431" t="s">
        <v>839</v>
      </c>
    </row>
    <row r="14" spans="1:15" s="328" customFormat="1" ht="15">
      <c r="A14" s="202">
        <v>3</v>
      </c>
      <c r="B14" s="138" t="s">
        <v>794</v>
      </c>
      <c r="C14" s="431" t="s">
        <v>839</v>
      </c>
      <c r="D14" s="431" t="s">
        <v>839</v>
      </c>
      <c r="E14" s="431" t="s">
        <v>839</v>
      </c>
      <c r="F14" s="431" t="s">
        <v>839</v>
      </c>
      <c r="G14" s="431" t="s">
        <v>839</v>
      </c>
      <c r="H14" s="431" t="s">
        <v>839</v>
      </c>
      <c r="I14" s="431" t="s">
        <v>839</v>
      </c>
      <c r="J14" s="431" t="s">
        <v>839</v>
      </c>
      <c r="K14" s="431" t="s">
        <v>839</v>
      </c>
      <c r="L14" s="431" t="s">
        <v>839</v>
      </c>
    </row>
    <row r="15" spans="1:15" s="328" customFormat="1" ht="15">
      <c r="A15" s="202">
        <v>4</v>
      </c>
      <c r="B15" s="138" t="s">
        <v>795</v>
      </c>
      <c r="C15" s="431" t="s">
        <v>839</v>
      </c>
      <c r="D15" s="431" t="s">
        <v>839</v>
      </c>
      <c r="E15" s="431" t="s">
        <v>839</v>
      </c>
      <c r="F15" s="431" t="s">
        <v>839</v>
      </c>
      <c r="G15" s="431" t="s">
        <v>839</v>
      </c>
      <c r="H15" s="431" t="s">
        <v>839</v>
      </c>
      <c r="I15" s="431" t="s">
        <v>839</v>
      </c>
      <c r="J15" s="431" t="s">
        <v>839</v>
      </c>
      <c r="K15" s="431" t="s">
        <v>839</v>
      </c>
      <c r="L15" s="431" t="s">
        <v>839</v>
      </c>
    </row>
    <row r="16" spans="1:15" s="328" customFormat="1" ht="15">
      <c r="A16" s="202">
        <v>5</v>
      </c>
      <c r="B16" s="138" t="s">
        <v>796</v>
      </c>
      <c r="C16" s="431" t="s">
        <v>839</v>
      </c>
      <c r="D16" s="431" t="s">
        <v>839</v>
      </c>
      <c r="E16" s="431" t="s">
        <v>839</v>
      </c>
      <c r="F16" s="431" t="s">
        <v>839</v>
      </c>
      <c r="G16" s="431" t="s">
        <v>839</v>
      </c>
      <c r="H16" s="431" t="s">
        <v>839</v>
      </c>
      <c r="I16" s="431" t="s">
        <v>839</v>
      </c>
      <c r="J16" s="431" t="s">
        <v>839</v>
      </c>
      <c r="K16" s="431" t="s">
        <v>839</v>
      </c>
      <c r="L16" s="431" t="s">
        <v>839</v>
      </c>
    </row>
    <row r="17" spans="1:12" s="328" customFormat="1" ht="15">
      <c r="A17" s="202">
        <v>6</v>
      </c>
      <c r="B17" s="138" t="s">
        <v>797</v>
      </c>
      <c r="C17" s="431" t="s">
        <v>839</v>
      </c>
      <c r="D17" s="431" t="s">
        <v>839</v>
      </c>
      <c r="E17" s="431" t="s">
        <v>839</v>
      </c>
      <c r="F17" s="431" t="s">
        <v>839</v>
      </c>
      <c r="G17" s="431" t="s">
        <v>839</v>
      </c>
      <c r="H17" s="431" t="s">
        <v>839</v>
      </c>
      <c r="I17" s="431" t="s">
        <v>839</v>
      </c>
      <c r="J17" s="431" t="s">
        <v>839</v>
      </c>
      <c r="K17" s="431" t="s">
        <v>839</v>
      </c>
      <c r="L17" s="431" t="s">
        <v>839</v>
      </c>
    </row>
    <row r="18" spans="1:12" s="328" customFormat="1" ht="15">
      <c r="A18" s="202">
        <v>7</v>
      </c>
      <c r="B18" s="138" t="s">
        <v>798</v>
      </c>
      <c r="C18" s="431" t="s">
        <v>839</v>
      </c>
      <c r="D18" s="431" t="s">
        <v>839</v>
      </c>
      <c r="E18" s="431" t="s">
        <v>839</v>
      </c>
      <c r="F18" s="431" t="s">
        <v>839</v>
      </c>
      <c r="G18" s="431" t="s">
        <v>839</v>
      </c>
      <c r="H18" s="431" t="s">
        <v>839</v>
      </c>
      <c r="I18" s="431" t="s">
        <v>839</v>
      </c>
      <c r="J18" s="431" t="s">
        <v>839</v>
      </c>
      <c r="K18" s="431" t="s">
        <v>839</v>
      </c>
      <c r="L18" s="431" t="s">
        <v>839</v>
      </c>
    </row>
    <row r="19" spans="1:12" s="328" customFormat="1" ht="15">
      <c r="A19" s="202">
        <v>8</v>
      </c>
      <c r="B19" s="138" t="s">
        <v>799</v>
      </c>
      <c r="C19" s="431" t="s">
        <v>839</v>
      </c>
      <c r="D19" s="431" t="s">
        <v>839</v>
      </c>
      <c r="E19" s="431" t="s">
        <v>839</v>
      </c>
      <c r="F19" s="431" t="s">
        <v>839</v>
      </c>
      <c r="G19" s="431" t="s">
        <v>839</v>
      </c>
      <c r="H19" s="431" t="s">
        <v>839</v>
      </c>
      <c r="I19" s="431" t="s">
        <v>839</v>
      </c>
      <c r="J19" s="431" t="s">
        <v>839</v>
      </c>
      <c r="K19" s="431" t="s">
        <v>839</v>
      </c>
      <c r="L19" s="431" t="s">
        <v>839</v>
      </c>
    </row>
    <row r="20" spans="1:12" s="328" customFormat="1" ht="15">
      <c r="A20" s="202">
        <v>9</v>
      </c>
      <c r="B20" s="138" t="s">
        <v>800</v>
      </c>
      <c r="C20" s="431" t="s">
        <v>839</v>
      </c>
      <c r="D20" s="431" t="s">
        <v>839</v>
      </c>
      <c r="E20" s="431" t="s">
        <v>839</v>
      </c>
      <c r="F20" s="431" t="s">
        <v>839</v>
      </c>
      <c r="G20" s="431" t="s">
        <v>839</v>
      </c>
      <c r="H20" s="431" t="s">
        <v>839</v>
      </c>
      <c r="I20" s="431" t="s">
        <v>839</v>
      </c>
      <c r="J20" s="431" t="s">
        <v>839</v>
      </c>
      <c r="K20" s="431" t="s">
        <v>839</v>
      </c>
      <c r="L20" s="431" t="s">
        <v>839</v>
      </c>
    </row>
    <row r="21" spans="1:12" s="328" customFormat="1" ht="15">
      <c r="A21" s="202">
        <v>10</v>
      </c>
      <c r="B21" s="138" t="s">
        <v>801</v>
      </c>
      <c r="C21" s="431" t="s">
        <v>839</v>
      </c>
      <c r="D21" s="431" t="s">
        <v>839</v>
      </c>
      <c r="E21" s="431" t="s">
        <v>839</v>
      </c>
      <c r="F21" s="431" t="s">
        <v>839</v>
      </c>
      <c r="G21" s="431" t="s">
        <v>839</v>
      </c>
      <c r="H21" s="431" t="s">
        <v>839</v>
      </c>
      <c r="I21" s="431" t="s">
        <v>839</v>
      </c>
      <c r="J21" s="431" t="s">
        <v>839</v>
      </c>
      <c r="K21" s="431" t="s">
        <v>839</v>
      </c>
      <c r="L21" s="431" t="s">
        <v>839</v>
      </c>
    </row>
    <row r="22" spans="1:12" s="328" customFormat="1" ht="15">
      <c r="A22" s="202">
        <v>11</v>
      </c>
      <c r="B22" s="138" t="s">
        <v>802</v>
      </c>
      <c r="C22" s="431" t="s">
        <v>839</v>
      </c>
      <c r="D22" s="431" t="s">
        <v>839</v>
      </c>
      <c r="E22" s="431" t="s">
        <v>839</v>
      </c>
      <c r="F22" s="431" t="s">
        <v>839</v>
      </c>
      <c r="G22" s="431" t="s">
        <v>839</v>
      </c>
      <c r="H22" s="431" t="s">
        <v>839</v>
      </c>
      <c r="I22" s="431" t="s">
        <v>839</v>
      </c>
      <c r="J22" s="431" t="s">
        <v>839</v>
      </c>
      <c r="K22" s="431" t="s">
        <v>839</v>
      </c>
      <c r="L22" s="431" t="s">
        <v>839</v>
      </c>
    </row>
    <row r="23" spans="1:12" s="328" customFormat="1" ht="15">
      <c r="A23" s="202">
        <v>12</v>
      </c>
      <c r="B23" s="138" t="s">
        <v>803</v>
      </c>
      <c r="C23" s="431" t="s">
        <v>839</v>
      </c>
      <c r="D23" s="431" t="s">
        <v>839</v>
      </c>
      <c r="E23" s="431" t="s">
        <v>839</v>
      </c>
      <c r="F23" s="431" t="s">
        <v>839</v>
      </c>
      <c r="G23" s="431" t="s">
        <v>839</v>
      </c>
      <c r="H23" s="431" t="s">
        <v>839</v>
      </c>
      <c r="I23" s="431" t="s">
        <v>839</v>
      </c>
      <c r="J23" s="431" t="s">
        <v>839</v>
      </c>
      <c r="K23" s="431" t="s">
        <v>839</v>
      </c>
      <c r="L23" s="431" t="s">
        <v>839</v>
      </c>
    </row>
    <row r="24" spans="1:12" s="328" customFormat="1" ht="15">
      <c r="A24" s="202">
        <v>13</v>
      </c>
      <c r="B24" s="138" t="s">
        <v>804</v>
      </c>
      <c r="C24" s="431" t="s">
        <v>839</v>
      </c>
      <c r="D24" s="431" t="s">
        <v>839</v>
      </c>
      <c r="E24" s="431" t="s">
        <v>839</v>
      </c>
      <c r="F24" s="431" t="s">
        <v>839</v>
      </c>
      <c r="G24" s="431" t="s">
        <v>839</v>
      </c>
      <c r="H24" s="431" t="s">
        <v>839</v>
      </c>
      <c r="I24" s="431" t="s">
        <v>839</v>
      </c>
      <c r="J24" s="431" t="s">
        <v>839</v>
      </c>
      <c r="K24" s="431" t="s">
        <v>839</v>
      </c>
      <c r="L24" s="431" t="s">
        <v>839</v>
      </c>
    </row>
    <row r="25" spans="1:12" s="328" customFormat="1" ht="15">
      <c r="A25" s="202">
        <v>14</v>
      </c>
      <c r="B25" s="138" t="s">
        <v>805</v>
      </c>
      <c r="C25" s="431" t="s">
        <v>839</v>
      </c>
      <c r="D25" s="431" t="s">
        <v>839</v>
      </c>
      <c r="E25" s="431" t="s">
        <v>839</v>
      </c>
      <c r="F25" s="431" t="s">
        <v>839</v>
      </c>
      <c r="G25" s="431" t="s">
        <v>839</v>
      </c>
      <c r="H25" s="431" t="s">
        <v>839</v>
      </c>
      <c r="I25" s="431" t="s">
        <v>839</v>
      </c>
      <c r="J25" s="431" t="s">
        <v>839</v>
      </c>
      <c r="K25" s="431" t="s">
        <v>839</v>
      </c>
      <c r="L25" s="431" t="s">
        <v>839</v>
      </c>
    </row>
    <row r="26" spans="1:12" s="328" customFormat="1" ht="15">
      <c r="A26" s="202">
        <v>15</v>
      </c>
      <c r="B26" s="138" t="s">
        <v>806</v>
      </c>
      <c r="C26" s="431" t="s">
        <v>839</v>
      </c>
      <c r="D26" s="431" t="s">
        <v>839</v>
      </c>
      <c r="E26" s="431" t="s">
        <v>839</v>
      </c>
      <c r="F26" s="431" t="s">
        <v>839</v>
      </c>
      <c r="G26" s="431" t="s">
        <v>839</v>
      </c>
      <c r="H26" s="431" t="s">
        <v>839</v>
      </c>
      <c r="I26" s="431" t="s">
        <v>839</v>
      </c>
      <c r="J26" s="431" t="s">
        <v>839</v>
      </c>
      <c r="K26" s="431" t="s">
        <v>839</v>
      </c>
      <c r="L26" s="431" t="s">
        <v>839</v>
      </c>
    </row>
    <row r="27" spans="1:12" s="328" customFormat="1" ht="15">
      <c r="A27" s="202">
        <v>16</v>
      </c>
      <c r="B27" s="138" t="s">
        <v>807</v>
      </c>
      <c r="C27" s="431" t="s">
        <v>839</v>
      </c>
      <c r="D27" s="431" t="s">
        <v>839</v>
      </c>
      <c r="E27" s="431" t="s">
        <v>839</v>
      </c>
      <c r="F27" s="431" t="s">
        <v>839</v>
      </c>
      <c r="G27" s="431" t="s">
        <v>839</v>
      </c>
      <c r="H27" s="431" t="s">
        <v>839</v>
      </c>
      <c r="I27" s="431" t="s">
        <v>839</v>
      </c>
      <c r="J27" s="431" t="s">
        <v>839</v>
      </c>
      <c r="K27" s="431" t="s">
        <v>839</v>
      </c>
      <c r="L27" s="431" t="s">
        <v>839</v>
      </c>
    </row>
    <row r="28" spans="1:12" s="328" customFormat="1" ht="15">
      <c r="A28" s="202">
        <v>17</v>
      </c>
      <c r="B28" s="138" t="s">
        <v>808</v>
      </c>
      <c r="C28" s="431" t="s">
        <v>839</v>
      </c>
      <c r="D28" s="431" t="s">
        <v>839</v>
      </c>
      <c r="E28" s="431" t="s">
        <v>839</v>
      </c>
      <c r="F28" s="431" t="s">
        <v>839</v>
      </c>
      <c r="G28" s="431" t="s">
        <v>839</v>
      </c>
      <c r="H28" s="431" t="s">
        <v>839</v>
      </c>
      <c r="I28" s="431" t="s">
        <v>839</v>
      </c>
      <c r="J28" s="431" t="s">
        <v>839</v>
      </c>
      <c r="K28" s="431" t="s">
        <v>839</v>
      </c>
      <c r="L28" s="431" t="s">
        <v>839</v>
      </c>
    </row>
    <row r="29" spans="1:12" s="328" customFormat="1" ht="15">
      <c r="A29" s="202">
        <v>18</v>
      </c>
      <c r="B29" s="138" t="s">
        <v>809</v>
      </c>
      <c r="C29" s="431" t="s">
        <v>839</v>
      </c>
      <c r="D29" s="431" t="s">
        <v>839</v>
      </c>
      <c r="E29" s="431" t="s">
        <v>839</v>
      </c>
      <c r="F29" s="431" t="s">
        <v>839</v>
      </c>
      <c r="G29" s="431" t="s">
        <v>839</v>
      </c>
      <c r="H29" s="431" t="s">
        <v>839</v>
      </c>
      <c r="I29" s="431" t="s">
        <v>839</v>
      </c>
      <c r="J29" s="431" t="s">
        <v>839</v>
      </c>
      <c r="K29" s="431" t="s">
        <v>839</v>
      </c>
      <c r="L29" s="431" t="s">
        <v>839</v>
      </c>
    </row>
    <row r="30" spans="1:12" s="328" customFormat="1" ht="15">
      <c r="A30" s="202">
        <v>19</v>
      </c>
      <c r="B30" s="138" t="s">
        <v>810</v>
      </c>
      <c r="C30" s="431" t="s">
        <v>839</v>
      </c>
      <c r="D30" s="431" t="s">
        <v>839</v>
      </c>
      <c r="E30" s="431" t="s">
        <v>839</v>
      </c>
      <c r="F30" s="431" t="s">
        <v>839</v>
      </c>
      <c r="G30" s="431" t="s">
        <v>839</v>
      </c>
      <c r="H30" s="431" t="s">
        <v>839</v>
      </c>
      <c r="I30" s="431" t="s">
        <v>839</v>
      </c>
      <c r="J30" s="431" t="s">
        <v>839</v>
      </c>
      <c r="K30" s="431" t="s">
        <v>839</v>
      </c>
      <c r="L30" s="431" t="s">
        <v>839</v>
      </c>
    </row>
    <row r="31" spans="1:12" s="328" customFormat="1" ht="15">
      <c r="A31" s="202">
        <v>20</v>
      </c>
      <c r="B31" s="138" t="s">
        <v>811</v>
      </c>
      <c r="C31" s="431" t="s">
        <v>839</v>
      </c>
      <c r="D31" s="431" t="s">
        <v>839</v>
      </c>
      <c r="E31" s="431" t="s">
        <v>839</v>
      </c>
      <c r="F31" s="431" t="s">
        <v>839</v>
      </c>
      <c r="G31" s="431" t="s">
        <v>839</v>
      </c>
      <c r="H31" s="431" t="s">
        <v>839</v>
      </c>
      <c r="I31" s="431" t="s">
        <v>839</v>
      </c>
      <c r="J31" s="431" t="s">
        <v>839</v>
      </c>
      <c r="K31" s="431" t="s">
        <v>839</v>
      </c>
      <c r="L31" s="431" t="s">
        <v>839</v>
      </c>
    </row>
    <row r="32" spans="1:12" s="328" customFormat="1" ht="15">
      <c r="A32" s="202">
        <v>21</v>
      </c>
      <c r="B32" s="138" t="s">
        <v>812</v>
      </c>
      <c r="C32" s="431" t="s">
        <v>839</v>
      </c>
      <c r="D32" s="431" t="s">
        <v>839</v>
      </c>
      <c r="E32" s="431" t="s">
        <v>839</v>
      </c>
      <c r="F32" s="431" t="s">
        <v>839</v>
      </c>
      <c r="G32" s="431" t="s">
        <v>839</v>
      </c>
      <c r="H32" s="431" t="s">
        <v>839</v>
      </c>
      <c r="I32" s="431" t="s">
        <v>839</v>
      </c>
      <c r="J32" s="431" t="s">
        <v>839</v>
      </c>
      <c r="K32" s="431" t="s">
        <v>839</v>
      </c>
      <c r="L32" s="431" t="s">
        <v>839</v>
      </c>
    </row>
    <row r="33" spans="1:12" s="328" customFormat="1" ht="15">
      <c r="A33" s="202">
        <v>22</v>
      </c>
      <c r="B33" s="138" t="s">
        <v>813</v>
      </c>
      <c r="C33" s="431" t="s">
        <v>839</v>
      </c>
      <c r="D33" s="431" t="s">
        <v>839</v>
      </c>
      <c r="E33" s="431" t="s">
        <v>839</v>
      </c>
      <c r="F33" s="431" t="s">
        <v>839</v>
      </c>
      <c r="G33" s="431" t="s">
        <v>839</v>
      </c>
      <c r="H33" s="431" t="s">
        <v>839</v>
      </c>
      <c r="I33" s="431" t="s">
        <v>839</v>
      </c>
      <c r="J33" s="431" t="s">
        <v>839</v>
      </c>
      <c r="K33" s="431" t="s">
        <v>839</v>
      </c>
      <c r="L33" s="431" t="s">
        <v>839</v>
      </c>
    </row>
    <row r="34" spans="1:12" s="328" customFormat="1" ht="15">
      <c r="A34" s="202">
        <v>23</v>
      </c>
      <c r="B34" s="138" t="s">
        <v>814</v>
      </c>
      <c r="C34" s="431" t="s">
        <v>839</v>
      </c>
      <c r="D34" s="431" t="s">
        <v>839</v>
      </c>
      <c r="E34" s="431" t="s">
        <v>839</v>
      </c>
      <c r="F34" s="431" t="s">
        <v>839</v>
      </c>
      <c r="G34" s="431" t="s">
        <v>839</v>
      </c>
      <c r="H34" s="431" t="s">
        <v>839</v>
      </c>
      <c r="I34" s="431" t="s">
        <v>839</v>
      </c>
      <c r="J34" s="431" t="s">
        <v>839</v>
      </c>
      <c r="K34" s="431" t="s">
        <v>839</v>
      </c>
      <c r="L34" s="431" t="s">
        <v>839</v>
      </c>
    </row>
    <row r="35" spans="1:12" s="328" customFormat="1" ht="15">
      <c r="A35" s="202">
        <v>24</v>
      </c>
      <c r="B35" s="138" t="s">
        <v>815</v>
      </c>
      <c r="C35" s="431" t="s">
        <v>839</v>
      </c>
      <c r="D35" s="431" t="s">
        <v>839</v>
      </c>
      <c r="E35" s="431" t="s">
        <v>839</v>
      </c>
      <c r="F35" s="431" t="s">
        <v>839</v>
      </c>
      <c r="G35" s="431" t="s">
        <v>839</v>
      </c>
      <c r="H35" s="431" t="s">
        <v>839</v>
      </c>
      <c r="I35" s="431" t="s">
        <v>839</v>
      </c>
      <c r="J35" s="431" t="s">
        <v>839</v>
      </c>
      <c r="K35" s="431" t="s">
        <v>839</v>
      </c>
      <c r="L35" s="431" t="s">
        <v>839</v>
      </c>
    </row>
    <row r="36" spans="1:12" s="328" customFormat="1" ht="15">
      <c r="A36" s="202">
        <v>25</v>
      </c>
      <c r="B36" s="138" t="s">
        <v>816</v>
      </c>
      <c r="C36" s="431" t="s">
        <v>839</v>
      </c>
      <c r="D36" s="431" t="s">
        <v>839</v>
      </c>
      <c r="E36" s="431" t="s">
        <v>839</v>
      </c>
      <c r="F36" s="431" t="s">
        <v>839</v>
      </c>
      <c r="G36" s="431" t="s">
        <v>839</v>
      </c>
      <c r="H36" s="431" t="s">
        <v>839</v>
      </c>
      <c r="I36" s="431" t="s">
        <v>839</v>
      </c>
      <c r="J36" s="431" t="s">
        <v>839</v>
      </c>
      <c r="K36" s="431" t="s">
        <v>839</v>
      </c>
      <c r="L36" s="431" t="s">
        <v>839</v>
      </c>
    </row>
    <row r="37" spans="1:12" s="328" customFormat="1" ht="15">
      <c r="A37" s="202">
        <v>26</v>
      </c>
      <c r="B37" s="138" t="s">
        <v>817</v>
      </c>
      <c r="C37" s="431" t="s">
        <v>839</v>
      </c>
      <c r="D37" s="431" t="s">
        <v>839</v>
      </c>
      <c r="E37" s="431" t="s">
        <v>839</v>
      </c>
      <c r="F37" s="431" t="s">
        <v>839</v>
      </c>
      <c r="G37" s="431" t="s">
        <v>839</v>
      </c>
      <c r="H37" s="431" t="s">
        <v>839</v>
      </c>
      <c r="I37" s="431" t="s">
        <v>839</v>
      </c>
      <c r="J37" s="431" t="s">
        <v>839</v>
      </c>
      <c r="K37" s="431" t="s">
        <v>839</v>
      </c>
      <c r="L37" s="431" t="s">
        <v>839</v>
      </c>
    </row>
    <row r="38" spans="1:12" s="328" customFormat="1" ht="15">
      <c r="A38" s="202">
        <v>27</v>
      </c>
      <c r="B38" s="138" t="s">
        <v>818</v>
      </c>
      <c r="C38" s="431" t="s">
        <v>839</v>
      </c>
      <c r="D38" s="431" t="s">
        <v>839</v>
      </c>
      <c r="E38" s="431" t="s">
        <v>839</v>
      </c>
      <c r="F38" s="431" t="s">
        <v>839</v>
      </c>
      <c r="G38" s="431" t="s">
        <v>839</v>
      </c>
      <c r="H38" s="431" t="s">
        <v>839</v>
      </c>
      <c r="I38" s="431" t="s">
        <v>839</v>
      </c>
      <c r="J38" s="431" t="s">
        <v>839</v>
      </c>
      <c r="K38" s="431" t="s">
        <v>839</v>
      </c>
      <c r="L38" s="431" t="s">
        <v>839</v>
      </c>
    </row>
    <row r="39" spans="1:12" s="328" customFormat="1" ht="15">
      <c r="A39" s="202">
        <v>28</v>
      </c>
      <c r="B39" s="138" t="s">
        <v>819</v>
      </c>
      <c r="C39" s="431" t="s">
        <v>839</v>
      </c>
      <c r="D39" s="431" t="s">
        <v>839</v>
      </c>
      <c r="E39" s="431" t="s">
        <v>839</v>
      </c>
      <c r="F39" s="431" t="s">
        <v>839</v>
      </c>
      <c r="G39" s="431" t="s">
        <v>839</v>
      </c>
      <c r="H39" s="431" t="s">
        <v>839</v>
      </c>
      <c r="I39" s="431" t="s">
        <v>839</v>
      </c>
      <c r="J39" s="431" t="s">
        <v>839</v>
      </c>
      <c r="K39" s="431" t="s">
        <v>839</v>
      </c>
      <c r="L39" s="431" t="s">
        <v>839</v>
      </c>
    </row>
    <row r="40" spans="1:12" s="328" customFormat="1" ht="15">
      <c r="A40" s="202">
        <v>29</v>
      </c>
      <c r="B40" s="138" t="s">
        <v>820</v>
      </c>
      <c r="C40" s="431" t="s">
        <v>839</v>
      </c>
      <c r="D40" s="431" t="s">
        <v>839</v>
      </c>
      <c r="E40" s="431" t="s">
        <v>839</v>
      </c>
      <c r="F40" s="431" t="s">
        <v>839</v>
      </c>
      <c r="G40" s="431" t="s">
        <v>839</v>
      </c>
      <c r="H40" s="431" t="s">
        <v>839</v>
      </c>
      <c r="I40" s="431" t="s">
        <v>839</v>
      </c>
      <c r="J40" s="431" t="s">
        <v>839</v>
      </c>
      <c r="K40" s="431" t="s">
        <v>839</v>
      </c>
      <c r="L40" s="431" t="s">
        <v>839</v>
      </c>
    </row>
    <row r="41" spans="1:12" s="328" customFormat="1" ht="15">
      <c r="A41" s="202">
        <v>30</v>
      </c>
      <c r="B41" s="138" t="s">
        <v>821</v>
      </c>
      <c r="C41" s="431" t="s">
        <v>839</v>
      </c>
      <c r="D41" s="431" t="s">
        <v>839</v>
      </c>
      <c r="E41" s="431" t="s">
        <v>839</v>
      </c>
      <c r="F41" s="431" t="s">
        <v>839</v>
      </c>
      <c r="G41" s="431" t="s">
        <v>839</v>
      </c>
      <c r="H41" s="431" t="s">
        <v>839</v>
      </c>
      <c r="I41" s="431" t="s">
        <v>839</v>
      </c>
      <c r="J41" s="431" t="s">
        <v>839</v>
      </c>
      <c r="K41" s="431" t="s">
        <v>839</v>
      </c>
      <c r="L41" s="431" t="s">
        <v>839</v>
      </c>
    </row>
    <row r="42" spans="1:12" ht="15">
      <c r="A42" s="202">
        <v>31</v>
      </c>
      <c r="B42" s="330" t="s">
        <v>822</v>
      </c>
      <c r="C42" s="431" t="s">
        <v>839</v>
      </c>
      <c r="D42" s="431" t="s">
        <v>839</v>
      </c>
      <c r="E42" s="431" t="s">
        <v>839</v>
      </c>
      <c r="F42" s="431" t="s">
        <v>839</v>
      </c>
      <c r="G42" s="431" t="s">
        <v>839</v>
      </c>
      <c r="H42" s="431" t="s">
        <v>839</v>
      </c>
      <c r="I42" s="431" t="s">
        <v>839</v>
      </c>
      <c r="J42" s="431" t="s">
        <v>839</v>
      </c>
      <c r="K42" s="431" t="s">
        <v>839</v>
      </c>
      <c r="L42" s="431" t="s">
        <v>839</v>
      </c>
    </row>
    <row r="43" spans="1:12" ht="15">
      <c r="A43" s="202">
        <v>32</v>
      </c>
      <c r="B43" s="330" t="s">
        <v>823</v>
      </c>
      <c r="C43" s="431" t="s">
        <v>839</v>
      </c>
      <c r="D43" s="431" t="s">
        <v>839</v>
      </c>
      <c r="E43" s="431" t="s">
        <v>839</v>
      </c>
      <c r="F43" s="431" t="s">
        <v>839</v>
      </c>
      <c r="G43" s="431" t="s">
        <v>839</v>
      </c>
      <c r="H43" s="431" t="s">
        <v>839</v>
      </c>
      <c r="I43" s="431" t="s">
        <v>839</v>
      </c>
      <c r="J43" s="431" t="s">
        <v>839</v>
      </c>
      <c r="K43" s="431" t="s">
        <v>839</v>
      </c>
      <c r="L43" s="431" t="s">
        <v>839</v>
      </c>
    </row>
    <row r="44" spans="1:12" ht="15">
      <c r="A44" s="202">
        <v>33</v>
      </c>
      <c r="B44" s="330" t="s">
        <v>824</v>
      </c>
      <c r="C44" s="431" t="s">
        <v>839</v>
      </c>
      <c r="D44" s="431" t="s">
        <v>839</v>
      </c>
      <c r="E44" s="431" t="s">
        <v>839</v>
      </c>
      <c r="F44" s="431" t="s">
        <v>839</v>
      </c>
      <c r="G44" s="431" t="s">
        <v>839</v>
      </c>
      <c r="H44" s="431" t="s">
        <v>839</v>
      </c>
      <c r="I44" s="431" t="s">
        <v>839</v>
      </c>
      <c r="J44" s="431" t="s">
        <v>839</v>
      </c>
      <c r="K44" s="431" t="s">
        <v>839</v>
      </c>
      <c r="L44" s="431" t="s">
        <v>839</v>
      </c>
    </row>
    <row r="45" spans="1:12" ht="15">
      <c r="A45" s="202">
        <v>34</v>
      </c>
      <c r="B45" s="330" t="s">
        <v>825</v>
      </c>
      <c r="C45" s="431" t="s">
        <v>839</v>
      </c>
      <c r="D45" s="431" t="s">
        <v>839</v>
      </c>
      <c r="E45" s="431" t="s">
        <v>839</v>
      </c>
      <c r="F45" s="431" t="s">
        <v>839</v>
      </c>
      <c r="G45" s="431" t="s">
        <v>839</v>
      </c>
      <c r="H45" s="431" t="s">
        <v>839</v>
      </c>
      <c r="I45" s="431" t="s">
        <v>839</v>
      </c>
      <c r="J45" s="431" t="s">
        <v>839</v>
      </c>
      <c r="K45" s="431" t="s">
        <v>839</v>
      </c>
      <c r="L45" s="431" t="s">
        <v>839</v>
      </c>
    </row>
    <row r="46" spans="1:12" ht="15">
      <c r="A46" s="202">
        <v>35</v>
      </c>
      <c r="B46" s="330" t="s">
        <v>826</v>
      </c>
      <c r="C46" s="431" t="s">
        <v>839</v>
      </c>
      <c r="D46" s="431" t="s">
        <v>839</v>
      </c>
      <c r="E46" s="431" t="s">
        <v>839</v>
      </c>
      <c r="F46" s="431" t="s">
        <v>839</v>
      </c>
      <c r="G46" s="431" t="s">
        <v>839</v>
      </c>
      <c r="H46" s="431" t="s">
        <v>839</v>
      </c>
      <c r="I46" s="431" t="s">
        <v>839</v>
      </c>
      <c r="J46" s="431" t="s">
        <v>839</v>
      </c>
      <c r="K46" s="431" t="s">
        <v>839</v>
      </c>
      <c r="L46" s="431" t="s">
        <v>839</v>
      </c>
    </row>
    <row r="47" spans="1:12" ht="15">
      <c r="A47" s="202">
        <v>36</v>
      </c>
      <c r="B47" s="330" t="s">
        <v>827</v>
      </c>
      <c r="C47" s="431" t="s">
        <v>839</v>
      </c>
      <c r="D47" s="431" t="s">
        <v>839</v>
      </c>
      <c r="E47" s="431" t="s">
        <v>839</v>
      </c>
      <c r="F47" s="431" t="s">
        <v>839</v>
      </c>
      <c r="G47" s="431" t="s">
        <v>839</v>
      </c>
      <c r="H47" s="431" t="s">
        <v>839</v>
      </c>
      <c r="I47" s="431" t="s">
        <v>839</v>
      </c>
      <c r="J47" s="431" t="s">
        <v>839</v>
      </c>
      <c r="K47" s="431" t="s">
        <v>839</v>
      </c>
      <c r="L47" s="431" t="s">
        <v>839</v>
      </c>
    </row>
    <row r="48" spans="1:12" ht="15">
      <c r="A48" s="202">
        <v>37</v>
      </c>
      <c r="B48" s="330" t="s">
        <v>828</v>
      </c>
      <c r="C48" s="431" t="s">
        <v>839</v>
      </c>
      <c r="D48" s="431" t="s">
        <v>839</v>
      </c>
      <c r="E48" s="431" t="s">
        <v>839</v>
      </c>
      <c r="F48" s="431" t="s">
        <v>839</v>
      </c>
      <c r="G48" s="431" t="s">
        <v>839</v>
      </c>
      <c r="H48" s="431" t="s">
        <v>839</v>
      </c>
      <c r="I48" s="431" t="s">
        <v>839</v>
      </c>
      <c r="J48" s="431" t="s">
        <v>839</v>
      </c>
      <c r="K48" s="431" t="s">
        <v>839</v>
      </c>
      <c r="L48" s="431" t="s">
        <v>839</v>
      </c>
    </row>
    <row r="49" spans="1:12" ht="15">
      <c r="A49" s="202">
        <v>38</v>
      </c>
      <c r="B49" s="330" t="s">
        <v>829</v>
      </c>
      <c r="C49" s="431" t="s">
        <v>839</v>
      </c>
      <c r="D49" s="431" t="s">
        <v>839</v>
      </c>
      <c r="E49" s="431" t="s">
        <v>839</v>
      </c>
      <c r="F49" s="431" t="s">
        <v>839</v>
      </c>
      <c r="G49" s="431" t="s">
        <v>839</v>
      </c>
      <c r="H49" s="431" t="s">
        <v>839</v>
      </c>
      <c r="I49" s="431" t="s">
        <v>839</v>
      </c>
      <c r="J49" s="431" t="s">
        <v>839</v>
      </c>
      <c r="K49" s="431" t="s">
        <v>839</v>
      </c>
      <c r="L49" s="431" t="s">
        <v>839</v>
      </c>
    </row>
    <row r="50" spans="1:12">
      <c r="A50" s="976" t="s">
        <v>14</v>
      </c>
      <c r="B50" s="977"/>
      <c r="C50" s="431" t="s">
        <v>839</v>
      </c>
      <c r="D50" s="431" t="s">
        <v>839</v>
      </c>
      <c r="E50" s="431" t="s">
        <v>839</v>
      </c>
      <c r="F50" s="431" t="s">
        <v>839</v>
      </c>
      <c r="G50" s="431" t="s">
        <v>839</v>
      </c>
      <c r="H50" s="431" t="s">
        <v>839</v>
      </c>
      <c r="I50" s="431" t="s">
        <v>839</v>
      </c>
      <c r="J50" s="431" t="s">
        <v>839</v>
      </c>
      <c r="K50" s="431" t="s">
        <v>839</v>
      </c>
      <c r="L50" s="431" t="s">
        <v>839</v>
      </c>
    </row>
    <row r="54" spans="1:12" ht="12.75" customHeight="1">
      <c r="I54" s="641" t="s">
        <v>1027</v>
      </c>
      <c r="J54" s="641"/>
      <c r="K54" s="641"/>
      <c r="L54" s="641"/>
    </row>
    <row r="55" spans="1:12" ht="12.75" customHeight="1">
      <c r="I55" s="641"/>
      <c r="J55" s="641"/>
      <c r="K55" s="641"/>
      <c r="L55" s="641"/>
    </row>
    <row r="56" spans="1:12" ht="12.75" customHeight="1">
      <c r="I56" s="641"/>
      <c r="J56" s="641"/>
      <c r="K56" s="641"/>
      <c r="L56" s="641"/>
    </row>
    <row r="57" spans="1:12" ht="12.75" customHeight="1">
      <c r="I57" s="641"/>
      <c r="J57" s="641"/>
      <c r="K57" s="641"/>
      <c r="L57" s="641"/>
    </row>
  </sheetData>
  <mergeCells count="15">
    <mergeCell ref="I9:J9"/>
    <mergeCell ref="K9:L9"/>
    <mergeCell ref="A50:B50"/>
    <mergeCell ref="I54:L57"/>
    <mergeCell ref="A9:A10"/>
    <mergeCell ref="B9:B10"/>
    <mergeCell ref="C9:D9"/>
    <mergeCell ref="E9:F9"/>
    <mergeCell ref="G9:H9"/>
    <mergeCell ref="E1:I1"/>
    <mergeCell ref="A2:J2"/>
    <mergeCell ref="A3:J3"/>
    <mergeCell ref="A8:B8"/>
    <mergeCell ref="H8:J8"/>
    <mergeCell ref="A5:L5"/>
  </mergeCells>
  <printOptions horizontalCentered="1"/>
  <pageMargins left="0.70866141732283472" right="0.70866141732283472" top="0.23622047244094491" bottom="0" header="0.31496062992125984" footer="0.15"/>
  <pageSetup paperSize="9" scale="68" orientation="landscape" r:id="rId1"/>
</worksheet>
</file>

<file path=xl/worksheets/sheet68.xml><?xml version="1.0" encoding="utf-8"?>
<worksheet xmlns="http://schemas.openxmlformats.org/spreadsheetml/2006/main" xmlns:r="http://schemas.openxmlformats.org/officeDocument/2006/relationships">
  <sheetPr>
    <pageSetUpPr fitToPage="1"/>
  </sheetPr>
  <dimension ref="A1:O57"/>
  <sheetViews>
    <sheetView view="pageBreakPreview" zoomScale="78" zoomScaleSheetLayoutView="78" workbookViewId="0">
      <selection activeCell="I54" sqref="I54:L58"/>
    </sheetView>
  </sheetViews>
  <sheetFormatPr defaultColWidth="9.140625" defaultRowHeight="12.75"/>
  <cols>
    <col min="1" max="1" width="7.42578125" style="146" customWidth="1"/>
    <col min="2" max="2" width="17.140625" style="146" customWidth="1"/>
    <col min="3" max="3" width="11" style="146" customWidth="1"/>
    <col min="4" max="4" width="10" style="146" customWidth="1"/>
    <col min="5" max="5" width="11.85546875" style="146" customWidth="1"/>
    <col min="6" max="6" width="12.140625" style="146" customWidth="1"/>
    <col min="7" max="7" width="13.28515625" style="146" customWidth="1"/>
    <col min="8" max="8" width="14.5703125" style="146" customWidth="1"/>
    <col min="9" max="9" width="12" style="146" customWidth="1"/>
    <col min="10" max="10" width="13.140625" style="146" customWidth="1"/>
    <col min="11" max="11" width="10.85546875" style="146" customWidth="1"/>
    <col min="12" max="12" width="10.7109375" style="146" customWidth="1"/>
    <col min="13" max="16384" width="9.140625" style="146"/>
  </cols>
  <sheetData>
    <row r="1" spans="1:15" s="77" customFormat="1">
      <c r="E1" s="1011"/>
      <c r="F1" s="1011"/>
      <c r="G1" s="1011"/>
      <c r="H1" s="1011"/>
      <c r="I1" s="1011"/>
      <c r="J1" s="282" t="s">
        <v>757</v>
      </c>
    </row>
    <row r="2" spans="1:15" s="77" customFormat="1" ht="15">
      <c r="A2" s="1012" t="s">
        <v>0</v>
      </c>
      <c r="B2" s="1012"/>
      <c r="C2" s="1012"/>
      <c r="D2" s="1012"/>
      <c r="E2" s="1012"/>
      <c r="F2" s="1012"/>
      <c r="G2" s="1012"/>
      <c r="H2" s="1012"/>
      <c r="I2" s="1012"/>
      <c r="J2" s="1012"/>
    </row>
    <row r="3" spans="1:15" s="77" customFormat="1" ht="20.25">
      <c r="A3" s="707" t="s">
        <v>652</v>
      </c>
      <c r="B3" s="707"/>
      <c r="C3" s="707"/>
      <c r="D3" s="707"/>
      <c r="E3" s="707"/>
      <c r="F3" s="707"/>
      <c r="G3" s="707"/>
      <c r="H3" s="707"/>
      <c r="I3" s="707"/>
      <c r="J3" s="707"/>
    </row>
    <row r="4" spans="1:15" s="77" customFormat="1" ht="14.25" customHeight="1"/>
    <row r="5" spans="1:15" ht="16.5" customHeight="1">
      <c r="A5" s="1015" t="s">
        <v>758</v>
      </c>
      <c r="B5" s="1015"/>
      <c r="C5" s="1015"/>
      <c r="D5" s="1015"/>
      <c r="E5" s="1015"/>
      <c r="F5" s="1015"/>
      <c r="G5" s="1015"/>
      <c r="H5" s="1015"/>
      <c r="I5" s="1015"/>
      <c r="J5" s="1015"/>
      <c r="K5" s="1015"/>
      <c r="L5" s="1015"/>
    </row>
    <row r="6" spans="1:15" ht="13.5" customHeight="1">
      <c r="A6" s="283"/>
      <c r="B6" s="283"/>
      <c r="C6" s="283"/>
      <c r="D6" s="283"/>
      <c r="E6" s="283"/>
      <c r="F6" s="283"/>
      <c r="G6" s="283"/>
      <c r="H6" s="283"/>
      <c r="I6" s="283"/>
      <c r="J6" s="283"/>
    </row>
    <row r="7" spans="1:15" ht="0.75" customHeight="1"/>
    <row r="8" spans="1:15">
      <c r="A8" s="1013" t="s">
        <v>874</v>
      </c>
      <c r="B8" s="1013"/>
      <c r="C8" s="284"/>
      <c r="H8" s="1014" t="s">
        <v>1012</v>
      </c>
      <c r="I8" s="1014"/>
      <c r="J8" s="1014"/>
    </row>
    <row r="9" spans="1:15">
      <c r="A9" s="876" t="s">
        <v>2</v>
      </c>
      <c r="B9" s="876" t="s">
        <v>31</v>
      </c>
      <c r="C9" s="1016" t="s">
        <v>751</v>
      </c>
      <c r="D9" s="1016"/>
      <c r="E9" s="1016" t="s">
        <v>123</v>
      </c>
      <c r="F9" s="1016"/>
      <c r="G9" s="1016" t="s">
        <v>752</v>
      </c>
      <c r="H9" s="1016"/>
      <c r="I9" s="1016" t="s">
        <v>124</v>
      </c>
      <c r="J9" s="1016"/>
      <c r="K9" s="1016" t="s">
        <v>125</v>
      </c>
      <c r="L9" s="1016"/>
      <c r="O9" s="285"/>
    </row>
    <row r="10" spans="1:15" ht="53.25" customHeight="1">
      <c r="A10" s="876"/>
      <c r="B10" s="876"/>
      <c r="C10" s="281" t="s">
        <v>753</v>
      </c>
      <c r="D10" s="281" t="s">
        <v>754</v>
      </c>
      <c r="E10" s="281" t="s">
        <v>755</v>
      </c>
      <c r="F10" s="281" t="s">
        <v>756</v>
      </c>
      <c r="G10" s="281" t="s">
        <v>755</v>
      </c>
      <c r="H10" s="281" t="s">
        <v>756</v>
      </c>
      <c r="I10" s="281" t="s">
        <v>753</v>
      </c>
      <c r="J10" s="281" t="s">
        <v>754</v>
      </c>
      <c r="K10" s="281" t="s">
        <v>753</v>
      </c>
      <c r="L10" s="281" t="s">
        <v>754</v>
      </c>
    </row>
    <row r="11" spans="1:15">
      <c r="A11" s="281">
        <v>1</v>
      </c>
      <c r="B11" s="281">
        <v>2</v>
      </c>
      <c r="C11" s="281">
        <v>3</v>
      </c>
      <c r="D11" s="281">
        <v>4</v>
      </c>
      <c r="E11" s="281">
        <v>5</v>
      </c>
      <c r="F11" s="281">
        <v>6</v>
      </c>
      <c r="G11" s="281">
        <v>7</v>
      </c>
      <c r="H11" s="281">
        <v>8</v>
      </c>
      <c r="I11" s="281">
        <v>9</v>
      </c>
      <c r="J11" s="281">
        <v>10</v>
      </c>
      <c r="K11" s="281">
        <v>11</v>
      </c>
      <c r="L11" s="281">
        <v>12</v>
      </c>
    </row>
    <row r="12" spans="1:15" s="328" customFormat="1" ht="15">
      <c r="A12" s="507">
        <v>1</v>
      </c>
      <c r="B12" s="138" t="s">
        <v>792</v>
      </c>
      <c r="C12" s="431" t="s">
        <v>839</v>
      </c>
      <c r="D12" s="431" t="s">
        <v>839</v>
      </c>
      <c r="E12" s="431" t="s">
        <v>839</v>
      </c>
      <c r="F12" s="431" t="s">
        <v>839</v>
      </c>
      <c r="G12" s="431" t="s">
        <v>839</v>
      </c>
      <c r="H12" s="431" t="s">
        <v>839</v>
      </c>
      <c r="I12" s="431" t="s">
        <v>839</v>
      </c>
      <c r="J12" s="431" t="s">
        <v>839</v>
      </c>
      <c r="K12" s="431" t="s">
        <v>839</v>
      </c>
      <c r="L12" s="431" t="s">
        <v>839</v>
      </c>
    </row>
    <row r="13" spans="1:15" s="328" customFormat="1" ht="15">
      <c r="A13" s="507">
        <v>2</v>
      </c>
      <c r="B13" s="138" t="s">
        <v>793</v>
      </c>
      <c r="C13" s="431" t="s">
        <v>839</v>
      </c>
      <c r="D13" s="431" t="s">
        <v>839</v>
      </c>
      <c r="E13" s="431" t="s">
        <v>839</v>
      </c>
      <c r="F13" s="431" t="s">
        <v>839</v>
      </c>
      <c r="G13" s="431" t="s">
        <v>839</v>
      </c>
      <c r="H13" s="431" t="s">
        <v>839</v>
      </c>
      <c r="I13" s="431" t="s">
        <v>839</v>
      </c>
      <c r="J13" s="431" t="s">
        <v>839</v>
      </c>
      <c r="K13" s="431" t="s">
        <v>839</v>
      </c>
      <c r="L13" s="431" t="s">
        <v>839</v>
      </c>
    </row>
    <row r="14" spans="1:15" s="328" customFormat="1" ht="15">
      <c r="A14" s="507">
        <v>3</v>
      </c>
      <c r="B14" s="138" t="s">
        <v>794</v>
      </c>
      <c r="C14" s="431" t="s">
        <v>839</v>
      </c>
      <c r="D14" s="431" t="s">
        <v>839</v>
      </c>
      <c r="E14" s="431" t="s">
        <v>839</v>
      </c>
      <c r="F14" s="431" t="s">
        <v>839</v>
      </c>
      <c r="G14" s="431" t="s">
        <v>839</v>
      </c>
      <c r="H14" s="431" t="s">
        <v>839</v>
      </c>
      <c r="I14" s="431" t="s">
        <v>839</v>
      </c>
      <c r="J14" s="431" t="s">
        <v>839</v>
      </c>
      <c r="K14" s="431" t="s">
        <v>839</v>
      </c>
      <c r="L14" s="431" t="s">
        <v>839</v>
      </c>
    </row>
    <row r="15" spans="1:15" s="328" customFormat="1" ht="15">
      <c r="A15" s="507">
        <v>4</v>
      </c>
      <c r="B15" s="138" t="s">
        <v>795</v>
      </c>
      <c r="C15" s="431" t="s">
        <v>839</v>
      </c>
      <c r="D15" s="431" t="s">
        <v>839</v>
      </c>
      <c r="E15" s="431" t="s">
        <v>839</v>
      </c>
      <c r="F15" s="431" t="s">
        <v>839</v>
      </c>
      <c r="G15" s="431" t="s">
        <v>839</v>
      </c>
      <c r="H15" s="431" t="s">
        <v>839</v>
      </c>
      <c r="I15" s="431" t="s">
        <v>839</v>
      </c>
      <c r="J15" s="431" t="s">
        <v>839</v>
      </c>
      <c r="K15" s="431" t="s">
        <v>839</v>
      </c>
      <c r="L15" s="431" t="s">
        <v>839</v>
      </c>
    </row>
    <row r="16" spans="1:15" s="328" customFormat="1" ht="15">
      <c r="A16" s="507">
        <v>5</v>
      </c>
      <c r="B16" s="138" t="s">
        <v>796</v>
      </c>
      <c r="C16" s="431" t="s">
        <v>839</v>
      </c>
      <c r="D16" s="431" t="s">
        <v>839</v>
      </c>
      <c r="E16" s="431" t="s">
        <v>839</v>
      </c>
      <c r="F16" s="431" t="s">
        <v>839</v>
      </c>
      <c r="G16" s="431" t="s">
        <v>839</v>
      </c>
      <c r="H16" s="431" t="s">
        <v>839</v>
      </c>
      <c r="I16" s="431" t="s">
        <v>839</v>
      </c>
      <c r="J16" s="431" t="s">
        <v>839</v>
      </c>
      <c r="K16" s="431" t="s">
        <v>839</v>
      </c>
      <c r="L16" s="431" t="s">
        <v>839</v>
      </c>
    </row>
    <row r="17" spans="1:12" s="328" customFormat="1" ht="15">
      <c r="A17" s="507">
        <v>6</v>
      </c>
      <c r="B17" s="138" t="s">
        <v>797</v>
      </c>
      <c r="C17" s="431" t="s">
        <v>839</v>
      </c>
      <c r="D17" s="431" t="s">
        <v>839</v>
      </c>
      <c r="E17" s="431" t="s">
        <v>839</v>
      </c>
      <c r="F17" s="431" t="s">
        <v>839</v>
      </c>
      <c r="G17" s="431" t="s">
        <v>839</v>
      </c>
      <c r="H17" s="431" t="s">
        <v>839</v>
      </c>
      <c r="I17" s="431" t="s">
        <v>839</v>
      </c>
      <c r="J17" s="431" t="s">
        <v>839</v>
      </c>
      <c r="K17" s="431" t="s">
        <v>839</v>
      </c>
      <c r="L17" s="431" t="s">
        <v>839</v>
      </c>
    </row>
    <row r="18" spans="1:12" s="328" customFormat="1" ht="15">
      <c r="A18" s="507">
        <v>7</v>
      </c>
      <c r="B18" s="138" t="s">
        <v>798</v>
      </c>
      <c r="C18" s="431" t="s">
        <v>839</v>
      </c>
      <c r="D18" s="431" t="s">
        <v>839</v>
      </c>
      <c r="E18" s="431" t="s">
        <v>839</v>
      </c>
      <c r="F18" s="431" t="s">
        <v>839</v>
      </c>
      <c r="G18" s="431" t="s">
        <v>839</v>
      </c>
      <c r="H18" s="431" t="s">
        <v>839</v>
      </c>
      <c r="I18" s="431" t="s">
        <v>839</v>
      </c>
      <c r="J18" s="431" t="s">
        <v>839</v>
      </c>
      <c r="K18" s="431" t="s">
        <v>839</v>
      </c>
      <c r="L18" s="431" t="s">
        <v>839</v>
      </c>
    </row>
    <row r="19" spans="1:12" s="328" customFormat="1" ht="15">
      <c r="A19" s="507">
        <v>8</v>
      </c>
      <c r="B19" s="138" t="s">
        <v>799</v>
      </c>
      <c r="C19" s="431" t="s">
        <v>839</v>
      </c>
      <c r="D19" s="431" t="s">
        <v>839</v>
      </c>
      <c r="E19" s="431" t="s">
        <v>839</v>
      </c>
      <c r="F19" s="431" t="s">
        <v>839</v>
      </c>
      <c r="G19" s="431" t="s">
        <v>839</v>
      </c>
      <c r="H19" s="431" t="s">
        <v>839</v>
      </c>
      <c r="I19" s="431" t="s">
        <v>839</v>
      </c>
      <c r="J19" s="431" t="s">
        <v>839</v>
      </c>
      <c r="K19" s="431" t="s">
        <v>839</v>
      </c>
      <c r="L19" s="431" t="s">
        <v>839</v>
      </c>
    </row>
    <row r="20" spans="1:12" s="328" customFormat="1" ht="15">
      <c r="A20" s="507">
        <v>9</v>
      </c>
      <c r="B20" s="138" t="s">
        <v>800</v>
      </c>
      <c r="C20" s="431" t="s">
        <v>839</v>
      </c>
      <c r="D20" s="431" t="s">
        <v>839</v>
      </c>
      <c r="E20" s="431" t="s">
        <v>839</v>
      </c>
      <c r="F20" s="431" t="s">
        <v>839</v>
      </c>
      <c r="G20" s="431" t="s">
        <v>839</v>
      </c>
      <c r="H20" s="431" t="s">
        <v>839</v>
      </c>
      <c r="I20" s="431" t="s">
        <v>839</v>
      </c>
      <c r="J20" s="431" t="s">
        <v>839</v>
      </c>
      <c r="K20" s="431" t="s">
        <v>839</v>
      </c>
      <c r="L20" s="431" t="s">
        <v>839</v>
      </c>
    </row>
    <row r="21" spans="1:12" s="328" customFormat="1" ht="15">
      <c r="A21" s="507">
        <v>10</v>
      </c>
      <c r="B21" s="138" t="s">
        <v>801</v>
      </c>
      <c r="C21" s="431" t="s">
        <v>839</v>
      </c>
      <c r="D21" s="431" t="s">
        <v>839</v>
      </c>
      <c r="E21" s="431" t="s">
        <v>839</v>
      </c>
      <c r="F21" s="431" t="s">
        <v>839</v>
      </c>
      <c r="G21" s="431" t="s">
        <v>839</v>
      </c>
      <c r="H21" s="431" t="s">
        <v>839</v>
      </c>
      <c r="I21" s="431" t="s">
        <v>839</v>
      </c>
      <c r="J21" s="431" t="s">
        <v>839</v>
      </c>
      <c r="K21" s="431" t="s">
        <v>839</v>
      </c>
      <c r="L21" s="431" t="s">
        <v>839</v>
      </c>
    </row>
    <row r="22" spans="1:12" s="328" customFormat="1" ht="15">
      <c r="A22" s="507">
        <v>11</v>
      </c>
      <c r="B22" s="138" t="s">
        <v>802</v>
      </c>
      <c r="C22" s="431" t="s">
        <v>839</v>
      </c>
      <c r="D22" s="431" t="s">
        <v>839</v>
      </c>
      <c r="E22" s="431" t="s">
        <v>839</v>
      </c>
      <c r="F22" s="431" t="s">
        <v>839</v>
      </c>
      <c r="G22" s="431" t="s">
        <v>839</v>
      </c>
      <c r="H22" s="431" t="s">
        <v>839</v>
      </c>
      <c r="I22" s="431" t="s">
        <v>839</v>
      </c>
      <c r="J22" s="431" t="s">
        <v>839</v>
      </c>
      <c r="K22" s="431" t="s">
        <v>839</v>
      </c>
      <c r="L22" s="431" t="s">
        <v>839</v>
      </c>
    </row>
    <row r="23" spans="1:12" s="328" customFormat="1" ht="15">
      <c r="A23" s="507">
        <v>12</v>
      </c>
      <c r="B23" s="138" t="s">
        <v>803</v>
      </c>
      <c r="C23" s="431" t="s">
        <v>839</v>
      </c>
      <c r="D23" s="431" t="s">
        <v>839</v>
      </c>
      <c r="E23" s="431" t="s">
        <v>839</v>
      </c>
      <c r="F23" s="431" t="s">
        <v>839</v>
      </c>
      <c r="G23" s="431" t="s">
        <v>839</v>
      </c>
      <c r="H23" s="431" t="s">
        <v>839</v>
      </c>
      <c r="I23" s="431" t="s">
        <v>839</v>
      </c>
      <c r="J23" s="431" t="s">
        <v>839</v>
      </c>
      <c r="K23" s="431" t="s">
        <v>839</v>
      </c>
      <c r="L23" s="431" t="s">
        <v>839</v>
      </c>
    </row>
    <row r="24" spans="1:12" s="328" customFormat="1" ht="15">
      <c r="A24" s="507">
        <v>13</v>
      </c>
      <c r="B24" s="138" t="s">
        <v>804</v>
      </c>
      <c r="C24" s="431" t="s">
        <v>839</v>
      </c>
      <c r="D24" s="431" t="s">
        <v>839</v>
      </c>
      <c r="E24" s="431" t="s">
        <v>839</v>
      </c>
      <c r="F24" s="431" t="s">
        <v>839</v>
      </c>
      <c r="G24" s="431" t="s">
        <v>839</v>
      </c>
      <c r="H24" s="431" t="s">
        <v>839</v>
      </c>
      <c r="I24" s="431" t="s">
        <v>839</v>
      </c>
      <c r="J24" s="431" t="s">
        <v>839</v>
      </c>
      <c r="K24" s="431" t="s">
        <v>839</v>
      </c>
      <c r="L24" s="431" t="s">
        <v>839</v>
      </c>
    </row>
    <row r="25" spans="1:12" s="328" customFormat="1" ht="15">
      <c r="A25" s="507">
        <v>14</v>
      </c>
      <c r="B25" s="138" t="s">
        <v>805</v>
      </c>
      <c r="C25" s="431" t="s">
        <v>839</v>
      </c>
      <c r="D25" s="431" t="s">
        <v>839</v>
      </c>
      <c r="E25" s="431" t="s">
        <v>839</v>
      </c>
      <c r="F25" s="431" t="s">
        <v>839</v>
      </c>
      <c r="G25" s="431" t="s">
        <v>839</v>
      </c>
      <c r="H25" s="431" t="s">
        <v>839</v>
      </c>
      <c r="I25" s="431" t="s">
        <v>839</v>
      </c>
      <c r="J25" s="431" t="s">
        <v>839</v>
      </c>
      <c r="K25" s="431" t="s">
        <v>839</v>
      </c>
      <c r="L25" s="431" t="s">
        <v>839</v>
      </c>
    </row>
    <row r="26" spans="1:12" s="328" customFormat="1" ht="15">
      <c r="A26" s="507">
        <v>15</v>
      </c>
      <c r="B26" s="138" t="s">
        <v>806</v>
      </c>
      <c r="C26" s="431" t="s">
        <v>839</v>
      </c>
      <c r="D26" s="431" t="s">
        <v>839</v>
      </c>
      <c r="E26" s="431" t="s">
        <v>839</v>
      </c>
      <c r="F26" s="431" t="s">
        <v>839</v>
      </c>
      <c r="G26" s="431" t="s">
        <v>839</v>
      </c>
      <c r="H26" s="431" t="s">
        <v>839</v>
      </c>
      <c r="I26" s="431" t="s">
        <v>839</v>
      </c>
      <c r="J26" s="431" t="s">
        <v>839</v>
      </c>
      <c r="K26" s="431" t="s">
        <v>839</v>
      </c>
      <c r="L26" s="431" t="s">
        <v>839</v>
      </c>
    </row>
    <row r="27" spans="1:12" s="328" customFormat="1" ht="15">
      <c r="A27" s="507">
        <v>16</v>
      </c>
      <c r="B27" s="138" t="s">
        <v>807</v>
      </c>
      <c r="C27" s="431" t="s">
        <v>839</v>
      </c>
      <c r="D27" s="431" t="s">
        <v>839</v>
      </c>
      <c r="E27" s="431" t="s">
        <v>839</v>
      </c>
      <c r="F27" s="431" t="s">
        <v>839</v>
      </c>
      <c r="G27" s="431" t="s">
        <v>839</v>
      </c>
      <c r="H27" s="431" t="s">
        <v>839</v>
      </c>
      <c r="I27" s="431" t="s">
        <v>839</v>
      </c>
      <c r="J27" s="431" t="s">
        <v>839</v>
      </c>
      <c r="K27" s="431" t="s">
        <v>839</v>
      </c>
      <c r="L27" s="431" t="s">
        <v>839</v>
      </c>
    </row>
    <row r="28" spans="1:12" s="328" customFormat="1" ht="15">
      <c r="A28" s="507">
        <v>17</v>
      </c>
      <c r="B28" s="138" t="s">
        <v>808</v>
      </c>
      <c r="C28" s="431" t="s">
        <v>839</v>
      </c>
      <c r="D28" s="431" t="s">
        <v>839</v>
      </c>
      <c r="E28" s="431" t="s">
        <v>839</v>
      </c>
      <c r="F28" s="431" t="s">
        <v>839</v>
      </c>
      <c r="G28" s="431" t="s">
        <v>839</v>
      </c>
      <c r="H28" s="431" t="s">
        <v>839</v>
      </c>
      <c r="I28" s="431" t="s">
        <v>839</v>
      </c>
      <c r="J28" s="431" t="s">
        <v>839</v>
      </c>
      <c r="K28" s="431" t="s">
        <v>839</v>
      </c>
      <c r="L28" s="431" t="s">
        <v>839</v>
      </c>
    </row>
    <row r="29" spans="1:12" s="328" customFormat="1" ht="15">
      <c r="A29" s="507">
        <v>18</v>
      </c>
      <c r="B29" s="138" t="s">
        <v>809</v>
      </c>
      <c r="C29" s="431" t="s">
        <v>839</v>
      </c>
      <c r="D29" s="431" t="s">
        <v>839</v>
      </c>
      <c r="E29" s="431" t="s">
        <v>839</v>
      </c>
      <c r="F29" s="431" t="s">
        <v>839</v>
      </c>
      <c r="G29" s="431" t="s">
        <v>839</v>
      </c>
      <c r="H29" s="431" t="s">
        <v>839</v>
      </c>
      <c r="I29" s="431" t="s">
        <v>839</v>
      </c>
      <c r="J29" s="431" t="s">
        <v>839</v>
      </c>
      <c r="K29" s="431" t="s">
        <v>839</v>
      </c>
      <c r="L29" s="431" t="s">
        <v>839</v>
      </c>
    </row>
    <row r="30" spans="1:12" s="328" customFormat="1" ht="15">
      <c r="A30" s="507">
        <v>19</v>
      </c>
      <c r="B30" s="138" t="s">
        <v>810</v>
      </c>
      <c r="C30" s="431" t="s">
        <v>839</v>
      </c>
      <c r="D30" s="431" t="s">
        <v>839</v>
      </c>
      <c r="E30" s="431" t="s">
        <v>839</v>
      </c>
      <c r="F30" s="431" t="s">
        <v>839</v>
      </c>
      <c r="G30" s="431" t="s">
        <v>839</v>
      </c>
      <c r="H30" s="431" t="s">
        <v>839</v>
      </c>
      <c r="I30" s="431" t="s">
        <v>839</v>
      </c>
      <c r="J30" s="431" t="s">
        <v>839</v>
      </c>
      <c r="K30" s="431" t="s">
        <v>839</v>
      </c>
      <c r="L30" s="431" t="s">
        <v>839</v>
      </c>
    </row>
    <row r="31" spans="1:12" s="328" customFormat="1" ht="15">
      <c r="A31" s="507">
        <v>20</v>
      </c>
      <c r="B31" s="138" t="s">
        <v>811</v>
      </c>
      <c r="C31" s="431" t="s">
        <v>839</v>
      </c>
      <c r="D31" s="431" t="s">
        <v>839</v>
      </c>
      <c r="E31" s="431" t="s">
        <v>839</v>
      </c>
      <c r="F31" s="431" t="s">
        <v>839</v>
      </c>
      <c r="G31" s="431" t="s">
        <v>839</v>
      </c>
      <c r="H31" s="431" t="s">
        <v>839</v>
      </c>
      <c r="I31" s="431" t="s">
        <v>839</v>
      </c>
      <c r="J31" s="431" t="s">
        <v>839</v>
      </c>
      <c r="K31" s="431" t="s">
        <v>839</v>
      </c>
      <c r="L31" s="431" t="s">
        <v>839</v>
      </c>
    </row>
    <row r="32" spans="1:12" s="328" customFormat="1" ht="15">
      <c r="A32" s="507">
        <v>21</v>
      </c>
      <c r="B32" s="138" t="s">
        <v>812</v>
      </c>
      <c r="C32" s="431" t="s">
        <v>839</v>
      </c>
      <c r="D32" s="431" t="s">
        <v>839</v>
      </c>
      <c r="E32" s="431" t="s">
        <v>839</v>
      </c>
      <c r="F32" s="431" t="s">
        <v>839</v>
      </c>
      <c r="G32" s="431" t="s">
        <v>839</v>
      </c>
      <c r="H32" s="431" t="s">
        <v>839</v>
      </c>
      <c r="I32" s="431" t="s">
        <v>839</v>
      </c>
      <c r="J32" s="431" t="s">
        <v>839</v>
      </c>
      <c r="K32" s="431" t="s">
        <v>839</v>
      </c>
      <c r="L32" s="431" t="s">
        <v>839</v>
      </c>
    </row>
    <row r="33" spans="1:12" s="328" customFormat="1" ht="15">
      <c r="A33" s="507">
        <v>22</v>
      </c>
      <c r="B33" s="138" t="s">
        <v>813</v>
      </c>
      <c r="C33" s="431" t="s">
        <v>839</v>
      </c>
      <c r="D33" s="431" t="s">
        <v>839</v>
      </c>
      <c r="E33" s="431" t="s">
        <v>839</v>
      </c>
      <c r="F33" s="431" t="s">
        <v>839</v>
      </c>
      <c r="G33" s="431" t="s">
        <v>839</v>
      </c>
      <c r="H33" s="431" t="s">
        <v>839</v>
      </c>
      <c r="I33" s="431" t="s">
        <v>839</v>
      </c>
      <c r="J33" s="431" t="s">
        <v>839</v>
      </c>
      <c r="K33" s="431" t="s">
        <v>839</v>
      </c>
      <c r="L33" s="431" t="s">
        <v>839</v>
      </c>
    </row>
    <row r="34" spans="1:12" s="328" customFormat="1" ht="15">
      <c r="A34" s="507">
        <v>23</v>
      </c>
      <c r="B34" s="138" t="s">
        <v>814</v>
      </c>
      <c r="C34" s="431" t="s">
        <v>839</v>
      </c>
      <c r="D34" s="431" t="s">
        <v>839</v>
      </c>
      <c r="E34" s="431" t="s">
        <v>839</v>
      </c>
      <c r="F34" s="431" t="s">
        <v>839</v>
      </c>
      <c r="G34" s="431" t="s">
        <v>839</v>
      </c>
      <c r="H34" s="431" t="s">
        <v>839</v>
      </c>
      <c r="I34" s="431" t="s">
        <v>839</v>
      </c>
      <c r="J34" s="431" t="s">
        <v>839</v>
      </c>
      <c r="K34" s="431" t="s">
        <v>839</v>
      </c>
      <c r="L34" s="431" t="s">
        <v>839</v>
      </c>
    </row>
    <row r="35" spans="1:12" s="328" customFormat="1" ht="15">
      <c r="A35" s="507">
        <v>24</v>
      </c>
      <c r="B35" s="138" t="s">
        <v>815</v>
      </c>
      <c r="C35" s="431" t="s">
        <v>839</v>
      </c>
      <c r="D35" s="431" t="s">
        <v>839</v>
      </c>
      <c r="E35" s="431" t="s">
        <v>839</v>
      </c>
      <c r="F35" s="431" t="s">
        <v>839</v>
      </c>
      <c r="G35" s="431" t="s">
        <v>839</v>
      </c>
      <c r="H35" s="431" t="s">
        <v>839</v>
      </c>
      <c r="I35" s="431" t="s">
        <v>839</v>
      </c>
      <c r="J35" s="431" t="s">
        <v>839</v>
      </c>
      <c r="K35" s="431" t="s">
        <v>839</v>
      </c>
      <c r="L35" s="431" t="s">
        <v>839</v>
      </c>
    </row>
    <row r="36" spans="1:12" s="328" customFormat="1" ht="15">
      <c r="A36" s="507">
        <v>25</v>
      </c>
      <c r="B36" s="138" t="s">
        <v>816</v>
      </c>
      <c r="C36" s="431" t="s">
        <v>839</v>
      </c>
      <c r="D36" s="431" t="s">
        <v>839</v>
      </c>
      <c r="E36" s="431" t="s">
        <v>839</v>
      </c>
      <c r="F36" s="431" t="s">
        <v>839</v>
      </c>
      <c r="G36" s="431" t="s">
        <v>839</v>
      </c>
      <c r="H36" s="431" t="s">
        <v>839</v>
      </c>
      <c r="I36" s="431" t="s">
        <v>839</v>
      </c>
      <c r="J36" s="431" t="s">
        <v>839</v>
      </c>
      <c r="K36" s="431" t="s">
        <v>839</v>
      </c>
      <c r="L36" s="431" t="s">
        <v>839</v>
      </c>
    </row>
    <row r="37" spans="1:12" s="328" customFormat="1" ht="15">
      <c r="A37" s="507">
        <v>26</v>
      </c>
      <c r="B37" s="138" t="s">
        <v>817</v>
      </c>
      <c r="C37" s="431" t="s">
        <v>839</v>
      </c>
      <c r="D37" s="431" t="s">
        <v>839</v>
      </c>
      <c r="E37" s="431" t="s">
        <v>839</v>
      </c>
      <c r="F37" s="431" t="s">
        <v>839</v>
      </c>
      <c r="G37" s="431" t="s">
        <v>839</v>
      </c>
      <c r="H37" s="431" t="s">
        <v>839</v>
      </c>
      <c r="I37" s="431" t="s">
        <v>839</v>
      </c>
      <c r="J37" s="431" t="s">
        <v>839</v>
      </c>
      <c r="K37" s="431" t="s">
        <v>839</v>
      </c>
      <c r="L37" s="431" t="s">
        <v>839</v>
      </c>
    </row>
    <row r="38" spans="1:12" s="328" customFormat="1" ht="15">
      <c r="A38" s="507">
        <v>27</v>
      </c>
      <c r="B38" s="138" t="s">
        <v>818</v>
      </c>
      <c r="C38" s="431" t="s">
        <v>839</v>
      </c>
      <c r="D38" s="431" t="s">
        <v>839</v>
      </c>
      <c r="E38" s="431" t="s">
        <v>839</v>
      </c>
      <c r="F38" s="431" t="s">
        <v>839</v>
      </c>
      <c r="G38" s="431" t="s">
        <v>839</v>
      </c>
      <c r="H38" s="431" t="s">
        <v>839</v>
      </c>
      <c r="I38" s="431" t="s">
        <v>839</v>
      </c>
      <c r="J38" s="431" t="s">
        <v>839</v>
      </c>
      <c r="K38" s="431" t="s">
        <v>839</v>
      </c>
      <c r="L38" s="431" t="s">
        <v>839</v>
      </c>
    </row>
    <row r="39" spans="1:12" s="328" customFormat="1" ht="15">
      <c r="A39" s="507">
        <v>28</v>
      </c>
      <c r="B39" s="138" t="s">
        <v>819</v>
      </c>
      <c r="C39" s="431" t="s">
        <v>839</v>
      </c>
      <c r="D39" s="431" t="s">
        <v>839</v>
      </c>
      <c r="E39" s="431" t="s">
        <v>839</v>
      </c>
      <c r="F39" s="431" t="s">
        <v>839</v>
      </c>
      <c r="G39" s="431" t="s">
        <v>839</v>
      </c>
      <c r="H39" s="431" t="s">
        <v>839</v>
      </c>
      <c r="I39" s="431" t="s">
        <v>839</v>
      </c>
      <c r="J39" s="431" t="s">
        <v>839</v>
      </c>
      <c r="K39" s="431" t="s">
        <v>839</v>
      </c>
      <c r="L39" s="431" t="s">
        <v>839</v>
      </c>
    </row>
    <row r="40" spans="1:12" s="328" customFormat="1" ht="15">
      <c r="A40" s="507">
        <v>29</v>
      </c>
      <c r="B40" s="138" t="s">
        <v>820</v>
      </c>
      <c r="C40" s="431" t="s">
        <v>839</v>
      </c>
      <c r="D40" s="431" t="s">
        <v>839</v>
      </c>
      <c r="E40" s="431" t="s">
        <v>839</v>
      </c>
      <c r="F40" s="431" t="s">
        <v>839</v>
      </c>
      <c r="G40" s="431" t="s">
        <v>839</v>
      </c>
      <c r="H40" s="431" t="s">
        <v>839</v>
      </c>
      <c r="I40" s="431" t="s">
        <v>839</v>
      </c>
      <c r="J40" s="431" t="s">
        <v>839</v>
      </c>
      <c r="K40" s="431" t="s">
        <v>839</v>
      </c>
      <c r="L40" s="431" t="s">
        <v>839</v>
      </c>
    </row>
    <row r="41" spans="1:12" s="328" customFormat="1" ht="15">
      <c r="A41" s="507">
        <v>30</v>
      </c>
      <c r="B41" s="138" t="s">
        <v>821</v>
      </c>
      <c r="C41" s="431" t="s">
        <v>839</v>
      </c>
      <c r="D41" s="431" t="s">
        <v>839</v>
      </c>
      <c r="E41" s="431" t="s">
        <v>839</v>
      </c>
      <c r="F41" s="431" t="s">
        <v>839</v>
      </c>
      <c r="G41" s="431" t="s">
        <v>839</v>
      </c>
      <c r="H41" s="431" t="s">
        <v>839</v>
      </c>
      <c r="I41" s="431" t="s">
        <v>839</v>
      </c>
      <c r="J41" s="431" t="s">
        <v>839</v>
      </c>
      <c r="K41" s="431" t="s">
        <v>839</v>
      </c>
      <c r="L41" s="431" t="s">
        <v>839</v>
      </c>
    </row>
    <row r="42" spans="1:12" s="328" customFormat="1" ht="15">
      <c r="A42" s="507">
        <v>31</v>
      </c>
      <c r="B42" s="330" t="s">
        <v>822</v>
      </c>
      <c r="C42" s="431" t="s">
        <v>839</v>
      </c>
      <c r="D42" s="431" t="s">
        <v>839</v>
      </c>
      <c r="E42" s="431" t="s">
        <v>839</v>
      </c>
      <c r="F42" s="431" t="s">
        <v>839</v>
      </c>
      <c r="G42" s="431" t="s">
        <v>839</v>
      </c>
      <c r="H42" s="431" t="s">
        <v>839</v>
      </c>
      <c r="I42" s="431" t="s">
        <v>839</v>
      </c>
      <c r="J42" s="431" t="s">
        <v>839</v>
      </c>
      <c r="K42" s="431" t="s">
        <v>839</v>
      </c>
      <c r="L42" s="431" t="s">
        <v>839</v>
      </c>
    </row>
    <row r="43" spans="1:12" s="328" customFormat="1" ht="15">
      <c r="A43" s="507">
        <v>32</v>
      </c>
      <c r="B43" s="330" t="s">
        <v>823</v>
      </c>
      <c r="C43" s="431" t="s">
        <v>839</v>
      </c>
      <c r="D43" s="431" t="s">
        <v>839</v>
      </c>
      <c r="E43" s="431" t="s">
        <v>839</v>
      </c>
      <c r="F43" s="431" t="s">
        <v>839</v>
      </c>
      <c r="G43" s="431" t="s">
        <v>839</v>
      </c>
      <c r="H43" s="431" t="s">
        <v>839</v>
      </c>
      <c r="I43" s="431" t="s">
        <v>839</v>
      </c>
      <c r="J43" s="431" t="s">
        <v>839</v>
      </c>
      <c r="K43" s="431" t="s">
        <v>839</v>
      </c>
      <c r="L43" s="431" t="s">
        <v>839</v>
      </c>
    </row>
    <row r="44" spans="1:12" ht="15">
      <c r="A44" s="507">
        <v>33</v>
      </c>
      <c r="B44" s="330" t="s">
        <v>824</v>
      </c>
      <c r="C44" s="431" t="s">
        <v>839</v>
      </c>
      <c r="D44" s="431" t="s">
        <v>839</v>
      </c>
      <c r="E44" s="431" t="s">
        <v>839</v>
      </c>
      <c r="F44" s="431" t="s">
        <v>839</v>
      </c>
      <c r="G44" s="431" t="s">
        <v>839</v>
      </c>
      <c r="H44" s="431" t="s">
        <v>839</v>
      </c>
      <c r="I44" s="431" t="s">
        <v>839</v>
      </c>
      <c r="J44" s="431" t="s">
        <v>839</v>
      </c>
      <c r="K44" s="431" t="s">
        <v>839</v>
      </c>
      <c r="L44" s="431" t="s">
        <v>839</v>
      </c>
    </row>
    <row r="45" spans="1:12" ht="15">
      <c r="A45" s="507">
        <v>34</v>
      </c>
      <c r="B45" s="330" t="s">
        <v>825</v>
      </c>
      <c r="C45" s="431" t="s">
        <v>839</v>
      </c>
      <c r="D45" s="431" t="s">
        <v>839</v>
      </c>
      <c r="E45" s="431" t="s">
        <v>839</v>
      </c>
      <c r="F45" s="431" t="s">
        <v>839</v>
      </c>
      <c r="G45" s="431" t="s">
        <v>839</v>
      </c>
      <c r="H45" s="431" t="s">
        <v>839</v>
      </c>
      <c r="I45" s="431" t="s">
        <v>839</v>
      </c>
      <c r="J45" s="431" t="s">
        <v>839</v>
      </c>
      <c r="K45" s="431" t="s">
        <v>839</v>
      </c>
      <c r="L45" s="431" t="s">
        <v>839</v>
      </c>
    </row>
    <row r="46" spans="1:12" ht="15">
      <c r="A46" s="507">
        <v>35</v>
      </c>
      <c r="B46" s="330" t="s">
        <v>826</v>
      </c>
      <c r="C46" s="431" t="s">
        <v>839</v>
      </c>
      <c r="D46" s="431" t="s">
        <v>839</v>
      </c>
      <c r="E46" s="431" t="s">
        <v>839</v>
      </c>
      <c r="F46" s="431" t="s">
        <v>839</v>
      </c>
      <c r="G46" s="431" t="s">
        <v>839</v>
      </c>
      <c r="H46" s="431" t="s">
        <v>839</v>
      </c>
      <c r="I46" s="431" t="s">
        <v>839</v>
      </c>
      <c r="J46" s="431" t="s">
        <v>839</v>
      </c>
      <c r="K46" s="431" t="s">
        <v>839</v>
      </c>
      <c r="L46" s="431" t="s">
        <v>839</v>
      </c>
    </row>
    <row r="47" spans="1:12" ht="15">
      <c r="A47" s="507">
        <v>36</v>
      </c>
      <c r="B47" s="330" t="s">
        <v>827</v>
      </c>
      <c r="C47" s="431" t="s">
        <v>839</v>
      </c>
      <c r="D47" s="431" t="s">
        <v>839</v>
      </c>
      <c r="E47" s="431" t="s">
        <v>839</v>
      </c>
      <c r="F47" s="431" t="s">
        <v>839</v>
      </c>
      <c r="G47" s="431" t="s">
        <v>839</v>
      </c>
      <c r="H47" s="431" t="s">
        <v>839</v>
      </c>
      <c r="I47" s="431" t="s">
        <v>839</v>
      </c>
      <c r="J47" s="431" t="s">
        <v>839</v>
      </c>
      <c r="K47" s="431" t="s">
        <v>839</v>
      </c>
      <c r="L47" s="431" t="s">
        <v>839</v>
      </c>
    </row>
    <row r="48" spans="1:12" ht="15">
      <c r="A48" s="507">
        <v>37</v>
      </c>
      <c r="B48" s="330" t="s">
        <v>828</v>
      </c>
      <c r="C48" s="431" t="s">
        <v>839</v>
      </c>
      <c r="D48" s="431" t="s">
        <v>839</v>
      </c>
      <c r="E48" s="431" t="s">
        <v>839</v>
      </c>
      <c r="F48" s="431" t="s">
        <v>839</v>
      </c>
      <c r="G48" s="431" t="s">
        <v>839</v>
      </c>
      <c r="H48" s="431" t="s">
        <v>839</v>
      </c>
      <c r="I48" s="431" t="s">
        <v>839</v>
      </c>
      <c r="J48" s="431" t="s">
        <v>839</v>
      </c>
      <c r="K48" s="431" t="s">
        <v>839</v>
      </c>
      <c r="L48" s="431" t="s">
        <v>839</v>
      </c>
    </row>
    <row r="49" spans="1:12" ht="15">
      <c r="A49" s="507">
        <v>38</v>
      </c>
      <c r="B49" s="330" t="s">
        <v>829</v>
      </c>
      <c r="C49" s="431" t="s">
        <v>839</v>
      </c>
      <c r="D49" s="431" t="s">
        <v>839</v>
      </c>
      <c r="E49" s="431" t="s">
        <v>839</v>
      </c>
      <c r="F49" s="431" t="s">
        <v>839</v>
      </c>
      <c r="G49" s="431" t="s">
        <v>839</v>
      </c>
      <c r="H49" s="431" t="s">
        <v>839</v>
      </c>
      <c r="I49" s="431" t="s">
        <v>839</v>
      </c>
      <c r="J49" s="431" t="s">
        <v>839</v>
      </c>
      <c r="K49" s="431" t="s">
        <v>839</v>
      </c>
      <c r="L49" s="431" t="s">
        <v>839</v>
      </c>
    </row>
    <row r="50" spans="1:12">
      <c r="A50" s="976" t="s">
        <v>14</v>
      </c>
      <c r="B50" s="977"/>
      <c r="C50" s="431" t="s">
        <v>839</v>
      </c>
      <c r="D50" s="431" t="s">
        <v>839</v>
      </c>
      <c r="E50" s="431" t="s">
        <v>839</v>
      </c>
      <c r="F50" s="431" t="s">
        <v>839</v>
      </c>
      <c r="G50" s="431" t="s">
        <v>839</v>
      </c>
      <c r="H50" s="431" t="s">
        <v>839</v>
      </c>
      <c r="I50" s="431" t="s">
        <v>839</v>
      </c>
      <c r="J50" s="431" t="s">
        <v>839</v>
      </c>
      <c r="K50" s="431" t="s">
        <v>839</v>
      </c>
      <c r="L50" s="431" t="s">
        <v>839</v>
      </c>
    </row>
    <row r="51" spans="1:12" s="328" customFormat="1">
      <c r="A51" s="411"/>
      <c r="B51" s="412"/>
      <c r="C51" s="285"/>
      <c r="D51" s="285"/>
      <c r="E51" s="285"/>
      <c r="F51" s="285"/>
      <c r="G51" s="285"/>
      <c r="H51" s="285"/>
      <c r="I51" s="285"/>
      <c r="J51" s="285"/>
      <c r="K51" s="285"/>
      <c r="L51" s="285"/>
    </row>
    <row r="52" spans="1:12" s="328" customFormat="1">
      <c r="A52" s="411"/>
      <c r="B52" s="412"/>
      <c r="C52" s="285"/>
      <c r="D52" s="285"/>
      <c r="E52" s="285"/>
      <c r="F52" s="285"/>
      <c r="G52" s="285"/>
      <c r="H52" s="285"/>
      <c r="I52" s="285"/>
      <c r="J52" s="285"/>
      <c r="K52" s="285"/>
      <c r="L52" s="285"/>
    </row>
    <row r="53" spans="1:12">
      <c r="A53" s="1017"/>
      <c r="B53" s="1017"/>
      <c r="C53" s="1017"/>
      <c r="D53" s="1017"/>
      <c r="E53" s="1017"/>
      <c r="F53" s="1017"/>
      <c r="G53" s="1017"/>
      <c r="H53" s="1017"/>
      <c r="I53" s="1017"/>
      <c r="J53" s="1017"/>
    </row>
    <row r="54" spans="1:12" ht="12.75" customHeight="1">
      <c r="I54" s="641" t="s">
        <v>1027</v>
      </c>
      <c r="J54" s="641"/>
      <c r="K54" s="641"/>
      <c r="L54" s="641"/>
    </row>
    <row r="55" spans="1:12" ht="12.75" customHeight="1">
      <c r="I55" s="641"/>
      <c r="J55" s="641"/>
      <c r="K55" s="641"/>
      <c r="L55" s="641"/>
    </row>
    <row r="56" spans="1:12" ht="12.75" customHeight="1">
      <c r="I56" s="641"/>
      <c r="J56" s="641"/>
      <c r="K56" s="641"/>
      <c r="L56" s="641"/>
    </row>
    <row r="57" spans="1:12" ht="12.75" customHeight="1">
      <c r="I57" s="641"/>
      <c r="J57" s="641"/>
      <c r="K57" s="641"/>
      <c r="L57" s="641"/>
    </row>
  </sheetData>
  <mergeCells count="16">
    <mergeCell ref="I54:L57"/>
    <mergeCell ref="E1:I1"/>
    <mergeCell ref="A2:J2"/>
    <mergeCell ref="A3:J3"/>
    <mergeCell ref="A8:B8"/>
    <mergeCell ref="H8:J8"/>
    <mergeCell ref="A5:L5"/>
    <mergeCell ref="A53:J53"/>
    <mergeCell ref="A9:A10"/>
    <mergeCell ref="B9:B10"/>
    <mergeCell ref="C9:D9"/>
    <mergeCell ref="E9:F9"/>
    <mergeCell ref="G9:H9"/>
    <mergeCell ref="I9:J9"/>
    <mergeCell ref="K9:L9"/>
    <mergeCell ref="A50:B50"/>
  </mergeCells>
  <printOptions horizontalCentered="1"/>
  <pageMargins left="0.70866141732283472" right="0.70866141732283472" top="0.23622047244094491" bottom="0" header="0.31496062992125984" footer="0.31496062992125984"/>
  <pageSetup paperSize="9" scale="66" orientation="landscape" r:id="rId1"/>
</worksheet>
</file>

<file path=xl/worksheets/sheet69.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I55"/>
  <sheetViews>
    <sheetView topLeftCell="A34" zoomScale="90" zoomScaleNormal="90" zoomScaleSheetLayoutView="100" workbookViewId="0">
      <selection activeCell="I55" sqref="I55:K58"/>
    </sheetView>
  </sheetViews>
  <sheetFormatPr defaultRowHeight="12.75"/>
  <cols>
    <col min="1" max="1" width="8.28515625" customWidth="1"/>
    <col min="2" max="2" width="15.5703125" customWidth="1"/>
    <col min="3" max="3" width="12.7109375" customWidth="1"/>
    <col min="4" max="4" width="13.85546875" customWidth="1"/>
    <col min="5" max="5" width="14.85546875" customWidth="1"/>
    <col min="6" max="6" width="14.42578125" customWidth="1"/>
    <col min="7" max="7" width="16.5703125" customWidth="1"/>
    <col min="8" max="8" width="22.7109375" customWidth="1"/>
  </cols>
  <sheetData>
    <row r="1" spans="1:8" ht="18">
      <c r="A1" s="722" t="s">
        <v>0</v>
      </c>
      <c r="B1" s="722"/>
      <c r="C1" s="722"/>
      <c r="D1" s="722"/>
      <c r="E1" s="722"/>
      <c r="F1" s="722"/>
      <c r="G1" s="722"/>
      <c r="H1" s="183" t="s">
        <v>260</v>
      </c>
    </row>
    <row r="2" spans="1:8" ht="21">
      <c r="A2" s="723" t="s">
        <v>652</v>
      </c>
      <c r="B2" s="723"/>
      <c r="C2" s="723"/>
      <c r="D2" s="723"/>
      <c r="E2" s="723"/>
      <c r="F2" s="723"/>
      <c r="G2" s="723"/>
      <c r="H2" s="723"/>
    </row>
    <row r="3" spans="1:8" ht="15">
      <c r="A3" s="185"/>
      <c r="B3" s="185"/>
    </row>
    <row r="4" spans="1:8" ht="18" customHeight="1">
      <c r="A4" s="724" t="s">
        <v>656</v>
      </c>
      <c r="B4" s="724"/>
      <c r="C4" s="724"/>
      <c r="D4" s="724"/>
      <c r="E4" s="724"/>
      <c r="F4" s="724"/>
      <c r="G4" s="724"/>
      <c r="H4" s="724"/>
    </row>
    <row r="5" spans="1:8" ht="15">
      <c r="A5" s="186" t="s">
        <v>836</v>
      </c>
      <c r="B5" s="186"/>
    </row>
    <row r="6" spans="1:8" ht="15">
      <c r="A6" s="186"/>
      <c r="B6" s="186"/>
      <c r="G6" s="725" t="s">
        <v>978</v>
      </c>
      <c r="H6" s="725"/>
    </row>
    <row r="7" spans="1:8" ht="59.25" customHeight="1">
      <c r="A7" s="332" t="s">
        <v>2</v>
      </c>
      <c r="B7" s="332" t="s">
        <v>3</v>
      </c>
      <c r="C7" s="188" t="s">
        <v>262</v>
      </c>
      <c r="D7" s="188" t="s">
        <v>263</v>
      </c>
      <c r="E7" s="188" t="s">
        <v>264</v>
      </c>
      <c r="F7" s="188" t="s">
        <v>265</v>
      </c>
      <c r="G7" s="188" t="s">
        <v>266</v>
      </c>
      <c r="H7" s="188" t="s">
        <v>267</v>
      </c>
    </row>
    <row r="8" spans="1:8" s="183" customFormat="1" ht="15">
      <c r="A8" s="189" t="s">
        <v>268</v>
      </c>
      <c r="B8" s="189" t="s">
        <v>269</v>
      </c>
      <c r="C8" s="189" t="s">
        <v>270</v>
      </c>
      <c r="D8" s="189" t="s">
        <v>271</v>
      </c>
      <c r="E8" s="189" t="s">
        <v>272</v>
      </c>
      <c r="F8" s="189" t="s">
        <v>273</v>
      </c>
      <c r="G8" s="189" t="s">
        <v>274</v>
      </c>
      <c r="H8" s="189" t="s">
        <v>275</v>
      </c>
    </row>
    <row r="9" spans="1:8" s="183" customFormat="1" ht="15">
      <c r="A9" s="450">
        <v>1</v>
      </c>
      <c r="B9" s="443" t="s">
        <v>792</v>
      </c>
      <c r="C9" s="465">
        <v>2086</v>
      </c>
      <c r="D9" s="465">
        <v>24</v>
      </c>
      <c r="E9" s="465">
        <v>1196</v>
      </c>
      <c r="F9" s="465">
        <f>SUM(C9:E9)</f>
        <v>3306</v>
      </c>
      <c r="G9" s="424">
        <v>3155</v>
      </c>
      <c r="H9" s="598">
        <f>F9-G9</f>
        <v>151</v>
      </c>
    </row>
    <row r="10" spans="1:8" s="183" customFormat="1" ht="15">
      <c r="A10" s="450">
        <v>2</v>
      </c>
      <c r="B10" s="443" t="s">
        <v>793</v>
      </c>
      <c r="C10" s="465">
        <v>1427</v>
      </c>
      <c r="D10" s="465">
        <v>9</v>
      </c>
      <c r="E10" s="465">
        <v>794</v>
      </c>
      <c r="F10" s="465">
        <f t="shared" ref="F10:F46" si="0">SUM(C10:E10)</f>
        <v>2230</v>
      </c>
      <c r="G10" s="424">
        <v>2211</v>
      </c>
      <c r="H10" s="598">
        <f t="shared" ref="H10:H47" si="1">F10-G10</f>
        <v>19</v>
      </c>
    </row>
    <row r="11" spans="1:8" s="183" customFormat="1" ht="15">
      <c r="A11" s="450">
        <v>3</v>
      </c>
      <c r="B11" s="443" t="s">
        <v>794</v>
      </c>
      <c r="C11" s="465">
        <v>1141</v>
      </c>
      <c r="D11" s="465">
        <v>9</v>
      </c>
      <c r="E11" s="465">
        <v>848</v>
      </c>
      <c r="F11" s="465">
        <f t="shared" si="0"/>
        <v>1998</v>
      </c>
      <c r="G11" s="424">
        <v>1886</v>
      </c>
      <c r="H11" s="598">
        <f t="shared" si="1"/>
        <v>112</v>
      </c>
    </row>
    <row r="12" spans="1:8" s="183" customFormat="1" ht="15">
      <c r="A12" s="450">
        <v>4</v>
      </c>
      <c r="B12" s="443" t="s">
        <v>795</v>
      </c>
      <c r="C12" s="465">
        <v>745</v>
      </c>
      <c r="D12" s="465">
        <v>23</v>
      </c>
      <c r="E12" s="465">
        <v>493</v>
      </c>
      <c r="F12" s="465">
        <f t="shared" si="0"/>
        <v>1261</v>
      </c>
      <c r="G12" s="424">
        <v>1143</v>
      </c>
      <c r="H12" s="598">
        <f t="shared" si="1"/>
        <v>118</v>
      </c>
    </row>
    <row r="13" spans="1:8" s="183" customFormat="1" ht="15">
      <c r="A13" s="450">
        <v>5</v>
      </c>
      <c r="B13" s="443" t="s">
        <v>796</v>
      </c>
      <c r="C13" s="465">
        <v>1309</v>
      </c>
      <c r="D13" s="465">
        <v>13</v>
      </c>
      <c r="E13" s="465">
        <v>832</v>
      </c>
      <c r="F13" s="465">
        <f t="shared" si="0"/>
        <v>2154</v>
      </c>
      <c r="G13" s="424">
        <v>2109</v>
      </c>
      <c r="H13" s="598">
        <f t="shared" si="1"/>
        <v>45</v>
      </c>
    </row>
    <row r="14" spans="1:8" s="183" customFormat="1" ht="15">
      <c r="A14" s="450">
        <v>6</v>
      </c>
      <c r="B14" s="443" t="s">
        <v>797</v>
      </c>
      <c r="C14" s="465">
        <v>648</v>
      </c>
      <c r="D14" s="465">
        <v>8</v>
      </c>
      <c r="E14" s="465">
        <v>568</v>
      </c>
      <c r="F14" s="465">
        <f t="shared" si="0"/>
        <v>1224</v>
      </c>
      <c r="G14" s="424">
        <v>1203</v>
      </c>
      <c r="H14" s="598">
        <f t="shared" si="1"/>
        <v>21</v>
      </c>
    </row>
    <row r="15" spans="1:8" s="183" customFormat="1" ht="15">
      <c r="A15" s="450">
        <v>7</v>
      </c>
      <c r="B15" s="443" t="s">
        <v>798</v>
      </c>
      <c r="C15" s="465">
        <v>1827</v>
      </c>
      <c r="D15" s="465">
        <v>14</v>
      </c>
      <c r="E15" s="465">
        <v>1377</v>
      </c>
      <c r="F15" s="465">
        <f t="shared" si="0"/>
        <v>3218</v>
      </c>
      <c r="G15" s="424">
        <v>3129</v>
      </c>
      <c r="H15" s="598">
        <f t="shared" si="1"/>
        <v>89</v>
      </c>
    </row>
    <row r="16" spans="1:8" s="183" customFormat="1" ht="15">
      <c r="A16" s="450">
        <v>8</v>
      </c>
      <c r="B16" s="443" t="s">
        <v>799</v>
      </c>
      <c r="C16" s="465">
        <v>598</v>
      </c>
      <c r="D16" s="465">
        <v>7</v>
      </c>
      <c r="E16" s="465">
        <v>357</v>
      </c>
      <c r="F16" s="465">
        <f t="shared" si="0"/>
        <v>962</v>
      </c>
      <c r="G16" s="424">
        <v>900</v>
      </c>
      <c r="H16" s="598">
        <f t="shared" si="1"/>
        <v>62</v>
      </c>
    </row>
    <row r="17" spans="1:8" s="183" customFormat="1" ht="15">
      <c r="A17" s="450">
        <v>9</v>
      </c>
      <c r="B17" s="443" t="s">
        <v>800</v>
      </c>
      <c r="C17" s="465">
        <v>369</v>
      </c>
      <c r="D17" s="465">
        <v>4</v>
      </c>
      <c r="E17" s="465">
        <v>190</v>
      </c>
      <c r="F17" s="465">
        <f t="shared" si="0"/>
        <v>563</v>
      </c>
      <c r="G17" s="424">
        <v>526</v>
      </c>
      <c r="H17" s="598">
        <f t="shared" si="1"/>
        <v>37</v>
      </c>
    </row>
    <row r="18" spans="1:8" s="183" customFormat="1" ht="15">
      <c r="A18" s="450">
        <v>10</v>
      </c>
      <c r="B18" s="443" t="s">
        <v>801</v>
      </c>
      <c r="C18" s="465">
        <v>1012</v>
      </c>
      <c r="D18" s="465">
        <v>3</v>
      </c>
      <c r="E18" s="465">
        <v>699</v>
      </c>
      <c r="F18" s="465">
        <f t="shared" si="0"/>
        <v>1714</v>
      </c>
      <c r="G18" s="424">
        <v>1685</v>
      </c>
      <c r="H18" s="598">
        <f t="shared" si="1"/>
        <v>29</v>
      </c>
    </row>
    <row r="19" spans="1:8" s="183" customFormat="1" ht="15">
      <c r="A19" s="450">
        <v>11</v>
      </c>
      <c r="B19" s="443" t="s">
        <v>802</v>
      </c>
      <c r="C19" s="465">
        <v>932</v>
      </c>
      <c r="D19" s="465">
        <v>15</v>
      </c>
      <c r="E19" s="465">
        <v>1016</v>
      </c>
      <c r="F19" s="465">
        <f t="shared" si="0"/>
        <v>1963</v>
      </c>
      <c r="G19" s="424">
        <v>1896</v>
      </c>
      <c r="H19" s="598">
        <f t="shared" si="1"/>
        <v>67</v>
      </c>
    </row>
    <row r="20" spans="1:8" s="183" customFormat="1" ht="15">
      <c r="A20" s="450">
        <v>12</v>
      </c>
      <c r="B20" s="443" t="s">
        <v>803</v>
      </c>
      <c r="C20" s="465">
        <v>1479</v>
      </c>
      <c r="D20" s="465">
        <v>26</v>
      </c>
      <c r="E20" s="465">
        <v>1043</v>
      </c>
      <c r="F20" s="465">
        <f t="shared" si="0"/>
        <v>2548</v>
      </c>
      <c r="G20" s="424">
        <v>2527</v>
      </c>
      <c r="H20" s="598">
        <f t="shared" si="1"/>
        <v>21</v>
      </c>
    </row>
    <row r="21" spans="1:8" s="183" customFormat="1" ht="15">
      <c r="A21" s="450">
        <v>13</v>
      </c>
      <c r="B21" s="443" t="s">
        <v>804</v>
      </c>
      <c r="C21" s="465">
        <v>1254</v>
      </c>
      <c r="D21" s="465">
        <v>20</v>
      </c>
      <c r="E21" s="465">
        <v>881</v>
      </c>
      <c r="F21" s="465">
        <f t="shared" si="0"/>
        <v>2155</v>
      </c>
      <c r="G21" s="424">
        <v>2108</v>
      </c>
      <c r="H21" s="598">
        <f t="shared" si="1"/>
        <v>47</v>
      </c>
    </row>
    <row r="22" spans="1:8" s="183" customFormat="1" ht="15">
      <c r="A22" s="450">
        <v>14</v>
      </c>
      <c r="B22" s="443" t="s">
        <v>805</v>
      </c>
      <c r="C22" s="465">
        <v>1129</v>
      </c>
      <c r="D22" s="465">
        <v>7</v>
      </c>
      <c r="E22" s="465">
        <v>699</v>
      </c>
      <c r="F22" s="465">
        <f t="shared" si="0"/>
        <v>1835</v>
      </c>
      <c r="G22" s="424">
        <v>1779</v>
      </c>
      <c r="H22" s="598">
        <f t="shared" si="1"/>
        <v>56</v>
      </c>
    </row>
    <row r="23" spans="1:8" s="183" customFormat="1" ht="15">
      <c r="A23" s="450">
        <v>15</v>
      </c>
      <c r="B23" s="443" t="s">
        <v>806</v>
      </c>
      <c r="C23" s="465">
        <v>1761</v>
      </c>
      <c r="D23" s="465">
        <v>6</v>
      </c>
      <c r="E23" s="465">
        <v>1336</v>
      </c>
      <c r="F23" s="465">
        <f t="shared" si="0"/>
        <v>3103</v>
      </c>
      <c r="G23" s="424">
        <v>3052</v>
      </c>
      <c r="H23" s="598">
        <f t="shared" si="1"/>
        <v>51</v>
      </c>
    </row>
    <row r="24" spans="1:8" s="183" customFormat="1" ht="15">
      <c r="A24" s="450">
        <v>16</v>
      </c>
      <c r="B24" s="443" t="s">
        <v>807</v>
      </c>
      <c r="C24" s="465">
        <v>1202</v>
      </c>
      <c r="D24" s="465">
        <v>8</v>
      </c>
      <c r="E24" s="465">
        <v>933</v>
      </c>
      <c r="F24" s="465">
        <f t="shared" si="0"/>
        <v>2143</v>
      </c>
      <c r="G24" s="424">
        <v>2012</v>
      </c>
      <c r="H24" s="598">
        <f t="shared" si="1"/>
        <v>131</v>
      </c>
    </row>
    <row r="25" spans="1:8" s="183" customFormat="1" ht="15">
      <c r="A25" s="450">
        <v>17</v>
      </c>
      <c r="B25" s="443" t="s">
        <v>808</v>
      </c>
      <c r="C25" s="465">
        <v>231</v>
      </c>
      <c r="D25" s="465">
        <v>2</v>
      </c>
      <c r="E25" s="465">
        <v>200</v>
      </c>
      <c r="F25" s="465">
        <f t="shared" si="0"/>
        <v>433</v>
      </c>
      <c r="G25" s="424">
        <v>413</v>
      </c>
      <c r="H25" s="598">
        <f t="shared" si="1"/>
        <v>20</v>
      </c>
    </row>
    <row r="26" spans="1:8" s="183" customFormat="1" ht="15">
      <c r="A26" s="450">
        <v>18</v>
      </c>
      <c r="B26" s="443" t="s">
        <v>809</v>
      </c>
      <c r="C26" s="465">
        <v>1096</v>
      </c>
      <c r="D26" s="465">
        <v>3</v>
      </c>
      <c r="E26" s="465">
        <v>979</v>
      </c>
      <c r="F26" s="465">
        <f t="shared" si="0"/>
        <v>2078</v>
      </c>
      <c r="G26" s="424">
        <v>2063</v>
      </c>
      <c r="H26" s="598">
        <f t="shared" si="1"/>
        <v>15</v>
      </c>
    </row>
    <row r="27" spans="1:8" s="183" customFormat="1" ht="15">
      <c r="A27" s="450">
        <v>19</v>
      </c>
      <c r="B27" s="443" t="s">
        <v>810</v>
      </c>
      <c r="C27" s="465">
        <v>1986</v>
      </c>
      <c r="D27" s="465">
        <v>10</v>
      </c>
      <c r="E27" s="465">
        <v>1311</v>
      </c>
      <c r="F27" s="465">
        <f t="shared" si="0"/>
        <v>3307</v>
      </c>
      <c r="G27" s="424">
        <v>3276</v>
      </c>
      <c r="H27" s="598">
        <f t="shared" si="1"/>
        <v>31</v>
      </c>
    </row>
    <row r="28" spans="1:8" s="183" customFormat="1" ht="15">
      <c r="A28" s="450">
        <v>20</v>
      </c>
      <c r="B28" s="443" t="s">
        <v>811</v>
      </c>
      <c r="C28" s="465">
        <v>1703</v>
      </c>
      <c r="D28" s="465">
        <v>14</v>
      </c>
      <c r="E28" s="465">
        <v>964</v>
      </c>
      <c r="F28" s="465">
        <f t="shared" si="0"/>
        <v>2681</v>
      </c>
      <c r="G28" s="424">
        <v>2608</v>
      </c>
      <c r="H28" s="598">
        <f t="shared" si="1"/>
        <v>73</v>
      </c>
    </row>
    <row r="29" spans="1:8" s="183" customFormat="1" ht="15">
      <c r="A29" s="450">
        <v>21</v>
      </c>
      <c r="B29" s="443" t="s">
        <v>812</v>
      </c>
      <c r="C29" s="465">
        <v>1574</v>
      </c>
      <c r="D29" s="465">
        <v>12</v>
      </c>
      <c r="E29" s="465">
        <v>1020</v>
      </c>
      <c r="F29" s="465">
        <f t="shared" si="0"/>
        <v>2606</v>
      </c>
      <c r="G29" s="424">
        <v>2427</v>
      </c>
      <c r="H29" s="598">
        <f t="shared" si="1"/>
        <v>179</v>
      </c>
    </row>
    <row r="30" spans="1:8" s="183" customFormat="1" ht="15">
      <c r="A30" s="450">
        <v>22</v>
      </c>
      <c r="B30" s="443" t="s">
        <v>813</v>
      </c>
      <c r="C30" s="465">
        <v>1975</v>
      </c>
      <c r="D30" s="465">
        <v>5</v>
      </c>
      <c r="E30" s="465">
        <v>1184</v>
      </c>
      <c r="F30" s="465">
        <f t="shared" si="0"/>
        <v>3164</v>
      </c>
      <c r="G30" s="424">
        <v>3033</v>
      </c>
      <c r="H30" s="598">
        <f t="shared" si="1"/>
        <v>131</v>
      </c>
    </row>
    <row r="31" spans="1:8" s="183" customFormat="1" ht="15">
      <c r="A31" s="450">
        <v>23</v>
      </c>
      <c r="B31" s="443" t="s">
        <v>814</v>
      </c>
      <c r="C31" s="465">
        <v>1693</v>
      </c>
      <c r="D31" s="465">
        <v>20</v>
      </c>
      <c r="E31" s="465">
        <v>992</v>
      </c>
      <c r="F31" s="465">
        <f t="shared" si="0"/>
        <v>2705</v>
      </c>
      <c r="G31" s="424">
        <v>2581</v>
      </c>
      <c r="H31" s="598">
        <f t="shared" si="1"/>
        <v>124</v>
      </c>
    </row>
    <row r="32" spans="1:8" s="183" customFormat="1" ht="15">
      <c r="A32" s="450">
        <v>24</v>
      </c>
      <c r="B32" s="443" t="s">
        <v>815</v>
      </c>
      <c r="C32" s="465">
        <v>1378</v>
      </c>
      <c r="D32" s="465">
        <v>0</v>
      </c>
      <c r="E32" s="465">
        <v>960</v>
      </c>
      <c r="F32" s="465">
        <f t="shared" si="0"/>
        <v>2338</v>
      </c>
      <c r="G32" s="424">
        <v>2269</v>
      </c>
      <c r="H32" s="598">
        <f t="shared" si="1"/>
        <v>69</v>
      </c>
    </row>
    <row r="33" spans="1:8" s="183" customFormat="1" ht="15">
      <c r="A33" s="450">
        <v>25</v>
      </c>
      <c r="B33" s="443" t="s">
        <v>816</v>
      </c>
      <c r="C33" s="465">
        <v>845</v>
      </c>
      <c r="D33" s="465">
        <v>1</v>
      </c>
      <c r="E33" s="465">
        <v>853</v>
      </c>
      <c r="F33" s="465">
        <f t="shared" si="0"/>
        <v>1699</v>
      </c>
      <c r="G33" s="424">
        <v>1518</v>
      </c>
      <c r="H33" s="598">
        <f t="shared" si="1"/>
        <v>181</v>
      </c>
    </row>
    <row r="34" spans="1:8" s="183" customFormat="1" ht="15">
      <c r="A34" s="450">
        <v>26</v>
      </c>
      <c r="B34" s="443" t="s">
        <v>817</v>
      </c>
      <c r="C34" s="465">
        <v>1241</v>
      </c>
      <c r="D34" s="465">
        <v>1</v>
      </c>
      <c r="E34" s="465">
        <v>725</v>
      </c>
      <c r="F34" s="465">
        <f t="shared" si="0"/>
        <v>1967</v>
      </c>
      <c r="G34" s="424">
        <v>1937</v>
      </c>
      <c r="H34" s="598">
        <f t="shared" si="1"/>
        <v>30</v>
      </c>
    </row>
    <row r="35" spans="1:8" s="183" customFormat="1" ht="15">
      <c r="A35" s="450">
        <v>27</v>
      </c>
      <c r="B35" s="443" t="s">
        <v>818</v>
      </c>
      <c r="C35" s="465">
        <v>1197</v>
      </c>
      <c r="D35" s="465">
        <v>1</v>
      </c>
      <c r="E35" s="465">
        <v>920</v>
      </c>
      <c r="F35" s="465">
        <f t="shared" si="0"/>
        <v>2118</v>
      </c>
      <c r="G35" s="424">
        <v>2073</v>
      </c>
      <c r="H35" s="598">
        <f t="shared" si="1"/>
        <v>45</v>
      </c>
    </row>
    <row r="36" spans="1:8" s="183" customFormat="1" ht="15">
      <c r="A36" s="450">
        <v>28</v>
      </c>
      <c r="B36" s="443" t="s">
        <v>819</v>
      </c>
      <c r="C36" s="465">
        <v>982</v>
      </c>
      <c r="D36" s="465">
        <v>10</v>
      </c>
      <c r="E36" s="465">
        <v>925</v>
      </c>
      <c r="F36" s="465">
        <f t="shared" si="0"/>
        <v>1917</v>
      </c>
      <c r="G36" s="424">
        <v>1829</v>
      </c>
      <c r="H36" s="598">
        <f t="shared" si="1"/>
        <v>88</v>
      </c>
    </row>
    <row r="37" spans="1:8" ht="15">
      <c r="A37" s="456">
        <v>29</v>
      </c>
      <c r="B37" s="330" t="s">
        <v>820</v>
      </c>
      <c r="C37" s="423">
        <v>1102</v>
      </c>
      <c r="D37" s="423">
        <v>0</v>
      </c>
      <c r="E37" s="423">
        <v>877</v>
      </c>
      <c r="F37" s="465">
        <f t="shared" si="0"/>
        <v>1979</v>
      </c>
      <c r="G37" s="423">
        <v>1961</v>
      </c>
      <c r="H37" s="598">
        <f t="shared" si="1"/>
        <v>18</v>
      </c>
    </row>
    <row r="38" spans="1:8" ht="15">
      <c r="A38" s="456">
        <v>30</v>
      </c>
      <c r="B38" s="330" t="s">
        <v>821</v>
      </c>
      <c r="C38" s="423">
        <v>645</v>
      </c>
      <c r="D38" s="423">
        <v>6</v>
      </c>
      <c r="E38" s="423">
        <v>477</v>
      </c>
      <c r="F38" s="465">
        <f t="shared" si="0"/>
        <v>1128</v>
      </c>
      <c r="G38" s="423">
        <v>1017</v>
      </c>
      <c r="H38" s="598">
        <f t="shared" si="1"/>
        <v>111</v>
      </c>
    </row>
    <row r="39" spans="1:8" ht="15">
      <c r="A39" s="456">
        <v>31</v>
      </c>
      <c r="B39" s="330" t="s">
        <v>822</v>
      </c>
      <c r="C39" s="423">
        <v>356</v>
      </c>
      <c r="D39" s="423">
        <v>2</v>
      </c>
      <c r="E39" s="423">
        <v>228</v>
      </c>
      <c r="F39" s="465">
        <f t="shared" si="0"/>
        <v>586</v>
      </c>
      <c r="G39" s="423">
        <v>477</v>
      </c>
      <c r="H39" s="598">
        <f t="shared" si="1"/>
        <v>109</v>
      </c>
    </row>
    <row r="40" spans="1:8" ht="15">
      <c r="A40" s="456">
        <v>32</v>
      </c>
      <c r="B40" s="330" t="s">
        <v>823</v>
      </c>
      <c r="C40" s="423">
        <v>503</v>
      </c>
      <c r="D40" s="423">
        <v>1</v>
      </c>
      <c r="E40" s="423">
        <v>287</v>
      </c>
      <c r="F40" s="465">
        <f t="shared" si="0"/>
        <v>791</v>
      </c>
      <c r="G40" s="423">
        <v>753</v>
      </c>
      <c r="H40" s="598">
        <f t="shared" si="1"/>
        <v>38</v>
      </c>
    </row>
    <row r="41" spans="1:8" ht="15">
      <c r="A41" s="456">
        <v>33</v>
      </c>
      <c r="B41" s="330" t="s">
        <v>824</v>
      </c>
      <c r="C41" s="423">
        <v>895</v>
      </c>
      <c r="D41" s="423">
        <v>1</v>
      </c>
      <c r="E41" s="423">
        <v>849</v>
      </c>
      <c r="F41" s="465">
        <f t="shared" si="0"/>
        <v>1745</v>
      </c>
      <c r="G41" s="423">
        <v>1668</v>
      </c>
      <c r="H41" s="598">
        <f t="shared" si="1"/>
        <v>77</v>
      </c>
    </row>
    <row r="42" spans="1:8" ht="15">
      <c r="A42" s="456">
        <v>34</v>
      </c>
      <c r="B42" s="330" t="s">
        <v>825</v>
      </c>
      <c r="C42" s="423">
        <v>587</v>
      </c>
      <c r="D42" s="423">
        <v>4</v>
      </c>
      <c r="E42" s="423">
        <v>514</v>
      </c>
      <c r="F42" s="465">
        <f t="shared" si="0"/>
        <v>1105</v>
      </c>
      <c r="G42" s="423">
        <v>1058</v>
      </c>
      <c r="H42" s="598">
        <f t="shared" si="1"/>
        <v>47</v>
      </c>
    </row>
    <row r="43" spans="1:8" ht="15">
      <c r="A43" s="456">
        <v>35</v>
      </c>
      <c r="B43" s="330" t="s">
        <v>826</v>
      </c>
      <c r="C43" s="423">
        <v>851</v>
      </c>
      <c r="D43" s="423">
        <v>2</v>
      </c>
      <c r="E43" s="423">
        <v>751</v>
      </c>
      <c r="F43" s="465">
        <f t="shared" si="0"/>
        <v>1604</v>
      </c>
      <c r="G43" s="423">
        <v>1495</v>
      </c>
      <c r="H43" s="598">
        <f t="shared" si="1"/>
        <v>109</v>
      </c>
    </row>
    <row r="44" spans="1:8" ht="15">
      <c r="A44" s="456">
        <v>36</v>
      </c>
      <c r="B44" s="330" t="s">
        <v>827</v>
      </c>
      <c r="C44" s="423">
        <v>793</v>
      </c>
      <c r="D44" s="423">
        <v>3</v>
      </c>
      <c r="E44" s="423">
        <v>512</v>
      </c>
      <c r="F44" s="465">
        <f t="shared" si="0"/>
        <v>1308</v>
      </c>
      <c r="G44" s="423">
        <v>1285</v>
      </c>
      <c r="H44" s="598">
        <f t="shared" si="1"/>
        <v>23</v>
      </c>
    </row>
    <row r="45" spans="1:8" ht="15">
      <c r="A45" s="456">
        <v>37</v>
      </c>
      <c r="B45" s="330" t="s">
        <v>828</v>
      </c>
      <c r="C45" s="336">
        <v>1113</v>
      </c>
      <c r="D45" s="336">
        <v>13</v>
      </c>
      <c r="E45" s="336">
        <v>650</v>
      </c>
      <c r="F45" s="465">
        <f t="shared" si="0"/>
        <v>1776</v>
      </c>
      <c r="G45" s="336">
        <v>1710</v>
      </c>
      <c r="H45" s="598">
        <f t="shared" si="1"/>
        <v>66</v>
      </c>
    </row>
    <row r="46" spans="1:8" ht="15">
      <c r="A46" s="466">
        <v>38</v>
      </c>
      <c r="B46" s="330" t="s">
        <v>829</v>
      </c>
      <c r="C46" s="336">
        <v>845</v>
      </c>
      <c r="D46" s="336">
        <v>12</v>
      </c>
      <c r="E46" s="336">
        <v>688</v>
      </c>
      <c r="F46" s="465">
        <f t="shared" si="0"/>
        <v>1545</v>
      </c>
      <c r="G46" s="336">
        <v>1523</v>
      </c>
      <c r="H46" s="598">
        <f t="shared" si="1"/>
        <v>22</v>
      </c>
    </row>
    <row r="47" spans="1:8" ht="15">
      <c r="A47" s="639" t="s">
        <v>14</v>
      </c>
      <c r="B47" s="639"/>
      <c r="C47" s="25">
        <f>SUM(C9:C46)</f>
        <v>42510</v>
      </c>
      <c r="D47" s="25">
        <f>SUM(D9:D46)</f>
        <v>319</v>
      </c>
      <c r="E47" s="25">
        <f>SUM(E9:E46)</f>
        <v>30128</v>
      </c>
      <c r="F47" s="338">
        <f>SUM(F9:F46)</f>
        <v>72957</v>
      </c>
      <c r="G47" s="25">
        <f>SUM(G9:G46)</f>
        <v>70295</v>
      </c>
      <c r="H47" s="597">
        <f t="shared" si="1"/>
        <v>2662</v>
      </c>
    </row>
    <row r="48" spans="1:8">
      <c r="A48" s="11"/>
      <c r="B48" s="19"/>
    </row>
    <row r="49" spans="1:9">
      <c r="A49" s="192"/>
      <c r="B49" s="192"/>
      <c r="C49" s="192"/>
      <c r="D49" s="192"/>
      <c r="E49" s="192"/>
      <c r="F49" s="192"/>
      <c r="G49" s="192"/>
      <c r="H49" s="192"/>
      <c r="I49" s="192"/>
    </row>
    <row r="52" spans="1:9" ht="12.75" customHeight="1">
      <c r="F52" s="641" t="s">
        <v>1027</v>
      </c>
      <c r="G52" s="641"/>
      <c r="H52" s="641"/>
    </row>
    <row r="53" spans="1:9" ht="12.75" customHeight="1">
      <c r="F53" s="641"/>
      <c r="G53" s="641"/>
      <c r="H53" s="641"/>
    </row>
    <row r="54" spans="1:9" ht="12.75" customHeight="1">
      <c r="F54" s="641"/>
      <c r="G54" s="641"/>
      <c r="H54" s="641"/>
    </row>
    <row r="55" spans="1:9" ht="12.75" customHeight="1">
      <c r="F55" s="641"/>
      <c r="G55" s="641"/>
      <c r="H55" s="641"/>
    </row>
  </sheetData>
  <mergeCells count="6">
    <mergeCell ref="A1:G1"/>
    <mergeCell ref="A2:H2"/>
    <mergeCell ref="A4:H4"/>
    <mergeCell ref="G6:H6"/>
    <mergeCell ref="F52:H55"/>
    <mergeCell ref="A47:B47"/>
  </mergeCells>
  <printOptions horizontalCentered="1"/>
  <pageMargins left="0.70866141732283472" right="0.70866141732283472" top="0.23622047244094491" bottom="0" header="0.31496062992125984" footer="0.31496062992125984"/>
  <pageSetup paperSize="9" scale="66"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T61"/>
  <sheetViews>
    <sheetView topLeftCell="A38" zoomScaleSheetLayoutView="85" workbookViewId="0">
      <selection activeCell="I55" sqref="A55:M61"/>
    </sheetView>
  </sheetViews>
  <sheetFormatPr defaultRowHeight="12.75"/>
  <cols>
    <col min="1" max="1" width="6.85546875" customWidth="1"/>
    <col min="2" max="2" width="12.7109375" customWidth="1"/>
    <col min="3" max="3" width="9.7109375" customWidth="1"/>
    <col min="5" max="5" width="9.5703125" customWidth="1"/>
    <col min="6" max="6" width="9.7109375" customWidth="1"/>
    <col min="7" max="7" width="10" customWidth="1"/>
    <col min="8" max="8" width="9.85546875" customWidth="1"/>
    <col min="10" max="10" width="10.7109375" customWidth="1"/>
    <col min="11" max="12" width="9.85546875" customWidth="1"/>
    <col min="13" max="13" width="8.85546875" customWidth="1"/>
    <col min="14" max="14" width="15.42578125" customWidth="1"/>
  </cols>
  <sheetData>
    <row r="1" spans="1:20" ht="12.75" customHeight="1">
      <c r="D1" s="671"/>
      <c r="E1" s="671"/>
      <c r="F1" s="671"/>
      <c r="G1" s="671"/>
      <c r="H1" s="671"/>
      <c r="I1" s="671"/>
      <c r="L1" s="726" t="s">
        <v>81</v>
      </c>
      <c r="M1" s="726"/>
    </row>
    <row r="2" spans="1:20" ht="15.75">
      <c r="A2" s="667" t="s">
        <v>0</v>
      </c>
      <c r="B2" s="667"/>
      <c r="C2" s="667"/>
      <c r="D2" s="667"/>
      <c r="E2" s="667"/>
      <c r="F2" s="667"/>
      <c r="G2" s="667"/>
      <c r="H2" s="667"/>
      <c r="I2" s="667"/>
      <c r="J2" s="667"/>
      <c r="K2" s="667"/>
      <c r="L2" s="667"/>
      <c r="M2" s="667"/>
    </row>
    <row r="3" spans="1:20" ht="20.25">
      <c r="A3" s="668" t="s">
        <v>652</v>
      </c>
      <c r="B3" s="668"/>
      <c r="C3" s="668"/>
      <c r="D3" s="668"/>
      <c r="E3" s="668"/>
      <c r="F3" s="668"/>
      <c r="G3" s="668"/>
      <c r="H3" s="668"/>
      <c r="I3" s="668"/>
      <c r="J3" s="668"/>
      <c r="K3" s="668"/>
      <c r="L3" s="668"/>
      <c r="M3" s="668"/>
    </row>
    <row r="4" spans="1:20" ht="11.25" customHeight="1"/>
    <row r="5" spans="1:20" ht="15.75">
      <c r="A5" s="667" t="s">
        <v>657</v>
      </c>
      <c r="B5" s="667"/>
      <c r="C5" s="667"/>
      <c r="D5" s="667"/>
      <c r="E5" s="667"/>
      <c r="F5" s="667"/>
      <c r="G5" s="667"/>
      <c r="H5" s="667"/>
      <c r="I5" s="667"/>
      <c r="J5" s="667"/>
      <c r="K5" s="667"/>
      <c r="L5" s="667"/>
      <c r="M5" s="667"/>
    </row>
    <row r="7" spans="1:20">
      <c r="A7" s="670" t="s">
        <v>831</v>
      </c>
      <c r="B7" s="670"/>
      <c r="K7" s="97"/>
      <c r="L7" s="728" t="s">
        <v>978</v>
      </c>
      <c r="M7" s="728"/>
      <c r="N7" s="728"/>
    </row>
    <row r="8" spans="1:20">
      <c r="A8" s="290"/>
      <c r="B8" s="290"/>
      <c r="K8" s="91"/>
      <c r="L8" s="296"/>
      <c r="M8" s="292"/>
      <c r="N8" s="296"/>
    </row>
    <row r="9" spans="1:20" ht="15.75" customHeight="1">
      <c r="A9" s="729" t="s">
        <v>2</v>
      </c>
      <c r="B9" s="729" t="s">
        <v>3</v>
      </c>
      <c r="C9" s="635" t="s">
        <v>4</v>
      </c>
      <c r="D9" s="635"/>
      <c r="E9" s="635"/>
      <c r="F9" s="637"/>
      <c r="G9" s="731"/>
      <c r="H9" s="647" t="s">
        <v>95</v>
      </c>
      <c r="I9" s="647"/>
      <c r="J9" s="647"/>
      <c r="K9" s="647"/>
      <c r="L9" s="647"/>
      <c r="M9" s="729" t="s">
        <v>130</v>
      </c>
      <c r="N9" s="658" t="s">
        <v>131</v>
      </c>
    </row>
    <row r="10" spans="1:20" ht="38.25">
      <c r="A10" s="730"/>
      <c r="B10" s="730"/>
      <c r="C10" s="288" t="s">
        <v>5</v>
      </c>
      <c r="D10" s="288" t="s">
        <v>6</v>
      </c>
      <c r="E10" s="288" t="s">
        <v>366</v>
      </c>
      <c r="F10" s="287" t="s">
        <v>93</v>
      </c>
      <c r="G10" s="6" t="s">
        <v>367</v>
      </c>
      <c r="H10" s="288" t="s">
        <v>5</v>
      </c>
      <c r="I10" s="288" t="s">
        <v>6</v>
      </c>
      <c r="J10" s="288" t="s">
        <v>366</v>
      </c>
      <c r="K10" s="287" t="s">
        <v>93</v>
      </c>
      <c r="L10" s="287" t="s">
        <v>368</v>
      </c>
      <c r="M10" s="730"/>
      <c r="N10" s="658"/>
      <c r="S10" s="11"/>
      <c r="T10" s="11"/>
    </row>
    <row r="11" spans="1:20" s="13" customFormat="1">
      <c r="A11" s="288">
        <v>1</v>
      </c>
      <c r="B11" s="288">
        <v>2</v>
      </c>
      <c r="C11" s="288">
        <v>3</v>
      </c>
      <c r="D11" s="288">
        <v>4</v>
      </c>
      <c r="E11" s="288">
        <v>5</v>
      </c>
      <c r="F11" s="288">
        <v>6</v>
      </c>
      <c r="G11" s="288">
        <v>7</v>
      </c>
      <c r="H11" s="288">
        <v>8</v>
      </c>
      <c r="I11" s="288">
        <v>9</v>
      </c>
      <c r="J11" s="288">
        <v>10</v>
      </c>
      <c r="K11" s="288">
        <v>11</v>
      </c>
      <c r="L11" s="288">
        <v>12</v>
      </c>
      <c r="M11" s="288">
        <v>13</v>
      </c>
      <c r="N11" s="288">
        <v>14</v>
      </c>
    </row>
    <row r="12" spans="1:20" s="13" customFormat="1" ht="12.75" customHeight="1">
      <c r="A12" s="450">
        <v>1</v>
      </c>
      <c r="B12" s="478" t="s">
        <v>792</v>
      </c>
      <c r="C12" s="333">
        <v>2029</v>
      </c>
      <c r="D12" s="333">
        <v>3</v>
      </c>
      <c r="E12" s="334">
        <v>141</v>
      </c>
      <c r="F12" s="335">
        <v>0</v>
      </c>
      <c r="G12" s="335">
        <f>SUM(C12:F12)</f>
        <v>2173</v>
      </c>
      <c r="H12" s="333">
        <v>1989</v>
      </c>
      <c r="I12" s="333">
        <v>3</v>
      </c>
      <c r="J12" s="333">
        <v>0</v>
      </c>
      <c r="K12" s="333">
        <v>0</v>
      </c>
      <c r="L12" s="333">
        <f>SUM(H12:K12)</f>
        <v>1992</v>
      </c>
      <c r="M12" s="333">
        <f>G12-L12</f>
        <v>181</v>
      </c>
      <c r="N12" s="559" t="s">
        <v>975</v>
      </c>
    </row>
    <row r="13" spans="1:20" s="13" customFormat="1">
      <c r="A13" s="450">
        <v>2</v>
      </c>
      <c r="B13" s="478" t="s">
        <v>793</v>
      </c>
      <c r="C13" s="333">
        <v>1379</v>
      </c>
      <c r="D13" s="333">
        <v>0</v>
      </c>
      <c r="E13" s="334">
        <v>13</v>
      </c>
      <c r="F13" s="335">
        <v>0</v>
      </c>
      <c r="G13" s="335">
        <f t="shared" ref="G13:G49" si="0">SUM(C13:F13)</f>
        <v>1392</v>
      </c>
      <c r="H13" s="333">
        <v>1277</v>
      </c>
      <c r="I13" s="333">
        <v>0</v>
      </c>
      <c r="J13" s="333">
        <v>0</v>
      </c>
      <c r="K13" s="333">
        <v>0</v>
      </c>
      <c r="L13" s="333">
        <f t="shared" ref="L13:L50" si="1">SUM(H13:K13)</f>
        <v>1277</v>
      </c>
      <c r="M13" s="333">
        <f t="shared" ref="M13:M50" si="2">G13-L13</f>
        <v>115</v>
      </c>
      <c r="N13" s="559" t="s">
        <v>975</v>
      </c>
    </row>
    <row r="14" spans="1:20" s="13" customFormat="1">
      <c r="A14" s="450">
        <v>3</v>
      </c>
      <c r="B14" s="478" t="s">
        <v>794</v>
      </c>
      <c r="C14" s="333">
        <v>1197</v>
      </c>
      <c r="D14" s="333">
        <v>11</v>
      </c>
      <c r="E14" s="334">
        <v>0</v>
      </c>
      <c r="F14" s="335">
        <v>0</v>
      </c>
      <c r="G14" s="335">
        <f t="shared" si="0"/>
        <v>1208</v>
      </c>
      <c r="H14" s="333">
        <v>1058</v>
      </c>
      <c r="I14" s="333">
        <v>6</v>
      </c>
      <c r="J14" s="333">
        <v>0</v>
      </c>
      <c r="K14" s="333">
        <v>0</v>
      </c>
      <c r="L14" s="333">
        <f t="shared" si="1"/>
        <v>1064</v>
      </c>
      <c r="M14" s="333">
        <f t="shared" si="2"/>
        <v>144</v>
      </c>
      <c r="N14" s="559" t="s">
        <v>975</v>
      </c>
    </row>
    <row r="15" spans="1:20" s="13" customFormat="1">
      <c r="A15" s="450">
        <v>4</v>
      </c>
      <c r="B15" s="478" t="s">
        <v>795</v>
      </c>
      <c r="C15" s="333">
        <v>709</v>
      </c>
      <c r="D15" s="333">
        <v>3</v>
      </c>
      <c r="E15" s="334">
        <v>0</v>
      </c>
      <c r="F15" s="335">
        <v>0</v>
      </c>
      <c r="G15" s="335">
        <f t="shared" si="0"/>
        <v>712</v>
      </c>
      <c r="H15" s="333">
        <v>651</v>
      </c>
      <c r="I15" s="333">
        <v>3</v>
      </c>
      <c r="J15" s="333">
        <v>0</v>
      </c>
      <c r="K15" s="333">
        <v>0</v>
      </c>
      <c r="L15" s="333">
        <f t="shared" si="1"/>
        <v>654</v>
      </c>
      <c r="M15" s="333">
        <f t="shared" si="2"/>
        <v>58</v>
      </c>
      <c r="N15" s="559" t="s">
        <v>975</v>
      </c>
    </row>
    <row r="16" spans="1:20" s="13" customFormat="1">
      <c r="A16" s="450">
        <v>5</v>
      </c>
      <c r="B16" s="478" t="s">
        <v>796</v>
      </c>
      <c r="C16" s="333">
        <v>1298</v>
      </c>
      <c r="D16" s="333">
        <v>5</v>
      </c>
      <c r="E16" s="334">
        <v>0</v>
      </c>
      <c r="F16" s="335">
        <v>0</v>
      </c>
      <c r="G16" s="335">
        <f t="shared" si="0"/>
        <v>1303</v>
      </c>
      <c r="H16" s="333">
        <v>1278</v>
      </c>
      <c r="I16" s="333">
        <v>5</v>
      </c>
      <c r="J16" s="333">
        <v>0</v>
      </c>
      <c r="K16" s="333">
        <v>0</v>
      </c>
      <c r="L16" s="333">
        <f t="shared" si="1"/>
        <v>1283</v>
      </c>
      <c r="M16" s="333">
        <f t="shared" si="2"/>
        <v>20</v>
      </c>
      <c r="N16" s="559" t="s">
        <v>975</v>
      </c>
    </row>
    <row r="17" spans="1:14" s="13" customFormat="1">
      <c r="A17" s="450">
        <v>6</v>
      </c>
      <c r="B17" s="478" t="s">
        <v>797</v>
      </c>
      <c r="C17" s="333">
        <v>619</v>
      </c>
      <c r="D17" s="333">
        <v>0</v>
      </c>
      <c r="E17" s="334">
        <v>0</v>
      </c>
      <c r="F17" s="335">
        <v>0</v>
      </c>
      <c r="G17" s="335">
        <f t="shared" si="0"/>
        <v>619</v>
      </c>
      <c r="H17" s="333">
        <v>603</v>
      </c>
      <c r="I17" s="333">
        <v>0</v>
      </c>
      <c r="J17" s="333">
        <v>0</v>
      </c>
      <c r="K17" s="333">
        <v>0</v>
      </c>
      <c r="L17" s="333">
        <f t="shared" si="1"/>
        <v>603</v>
      </c>
      <c r="M17" s="333">
        <f t="shared" si="2"/>
        <v>16</v>
      </c>
      <c r="N17" s="559" t="s">
        <v>975</v>
      </c>
    </row>
    <row r="18" spans="1:14" s="13" customFormat="1">
      <c r="A18" s="450">
        <v>7</v>
      </c>
      <c r="B18" s="478" t="s">
        <v>798</v>
      </c>
      <c r="C18" s="333">
        <v>1630</v>
      </c>
      <c r="D18" s="333">
        <v>0</v>
      </c>
      <c r="E18" s="334">
        <v>138</v>
      </c>
      <c r="F18" s="335">
        <v>0</v>
      </c>
      <c r="G18" s="335">
        <f t="shared" si="0"/>
        <v>1768</v>
      </c>
      <c r="H18" s="333">
        <v>1698</v>
      </c>
      <c r="I18" s="333">
        <v>0</v>
      </c>
      <c r="J18" s="333">
        <v>0</v>
      </c>
      <c r="K18" s="333">
        <v>0</v>
      </c>
      <c r="L18" s="333">
        <f t="shared" si="1"/>
        <v>1698</v>
      </c>
      <c r="M18" s="333">
        <f t="shared" si="2"/>
        <v>70</v>
      </c>
      <c r="N18" s="559" t="s">
        <v>975</v>
      </c>
    </row>
    <row r="19" spans="1:14" s="13" customFormat="1">
      <c r="A19" s="450">
        <v>8</v>
      </c>
      <c r="B19" s="478" t="s">
        <v>799</v>
      </c>
      <c r="C19" s="333">
        <v>547</v>
      </c>
      <c r="D19" s="333">
        <v>0</v>
      </c>
      <c r="E19" s="334">
        <v>0</v>
      </c>
      <c r="F19" s="335">
        <v>0</v>
      </c>
      <c r="G19" s="335">
        <f t="shared" si="0"/>
        <v>547</v>
      </c>
      <c r="H19" s="333">
        <v>547</v>
      </c>
      <c r="I19" s="333">
        <v>0</v>
      </c>
      <c r="J19" s="333">
        <v>0</v>
      </c>
      <c r="K19" s="333">
        <v>0</v>
      </c>
      <c r="L19" s="333">
        <f t="shared" si="1"/>
        <v>547</v>
      </c>
      <c r="M19" s="333">
        <f t="shared" si="2"/>
        <v>0</v>
      </c>
      <c r="N19" s="559" t="s">
        <v>975</v>
      </c>
    </row>
    <row r="20" spans="1:14" s="13" customFormat="1">
      <c r="A20" s="450">
        <v>9</v>
      </c>
      <c r="B20" s="478" t="s">
        <v>800</v>
      </c>
      <c r="C20" s="333">
        <v>345</v>
      </c>
      <c r="D20" s="333">
        <v>0</v>
      </c>
      <c r="E20" s="334">
        <v>0</v>
      </c>
      <c r="F20" s="335">
        <v>0</v>
      </c>
      <c r="G20" s="335">
        <f t="shared" si="0"/>
        <v>345</v>
      </c>
      <c r="H20" s="333">
        <v>332</v>
      </c>
      <c r="I20" s="333">
        <v>0</v>
      </c>
      <c r="J20" s="333">
        <v>0</v>
      </c>
      <c r="K20" s="333">
        <v>0</v>
      </c>
      <c r="L20" s="333">
        <f t="shared" si="1"/>
        <v>332</v>
      </c>
      <c r="M20" s="333">
        <f t="shared" si="2"/>
        <v>13</v>
      </c>
      <c r="N20" s="559" t="s">
        <v>975</v>
      </c>
    </row>
    <row r="21" spans="1:14" s="13" customFormat="1">
      <c r="A21" s="450">
        <v>10</v>
      </c>
      <c r="B21" s="478" t="s">
        <v>801</v>
      </c>
      <c r="C21" s="333">
        <v>929</v>
      </c>
      <c r="D21" s="333">
        <v>3</v>
      </c>
      <c r="E21" s="334">
        <v>88</v>
      </c>
      <c r="F21" s="335">
        <v>0</v>
      </c>
      <c r="G21" s="335">
        <f t="shared" si="0"/>
        <v>1020</v>
      </c>
      <c r="H21" s="333">
        <v>976</v>
      </c>
      <c r="I21" s="333">
        <v>3</v>
      </c>
      <c r="J21" s="333">
        <v>0</v>
      </c>
      <c r="K21" s="333">
        <v>0</v>
      </c>
      <c r="L21" s="333">
        <f t="shared" si="1"/>
        <v>979</v>
      </c>
      <c r="M21" s="333">
        <f t="shared" si="2"/>
        <v>41</v>
      </c>
      <c r="N21" s="559" t="s">
        <v>975</v>
      </c>
    </row>
    <row r="22" spans="1:14" s="13" customFormat="1">
      <c r="A22" s="450">
        <v>11</v>
      </c>
      <c r="B22" s="478" t="s">
        <v>802</v>
      </c>
      <c r="C22" s="333">
        <v>970</v>
      </c>
      <c r="D22" s="333">
        <v>0</v>
      </c>
      <c r="E22" s="334">
        <v>0</v>
      </c>
      <c r="F22" s="335">
        <v>0</v>
      </c>
      <c r="G22" s="335">
        <f t="shared" si="0"/>
        <v>970</v>
      </c>
      <c r="H22" s="333">
        <v>919</v>
      </c>
      <c r="I22" s="333">
        <v>0</v>
      </c>
      <c r="J22" s="333">
        <v>0</v>
      </c>
      <c r="K22" s="333">
        <v>0</v>
      </c>
      <c r="L22" s="333">
        <f t="shared" si="1"/>
        <v>919</v>
      </c>
      <c r="M22" s="333">
        <f t="shared" si="2"/>
        <v>51</v>
      </c>
      <c r="N22" s="559" t="s">
        <v>975</v>
      </c>
    </row>
    <row r="23" spans="1:14" s="13" customFormat="1">
      <c r="A23" s="450">
        <v>12</v>
      </c>
      <c r="B23" s="478" t="s">
        <v>803</v>
      </c>
      <c r="C23" s="333">
        <v>1525</v>
      </c>
      <c r="D23" s="333">
        <v>0</v>
      </c>
      <c r="E23" s="334">
        <v>0</v>
      </c>
      <c r="F23" s="335">
        <v>0</v>
      </c>
      <c r="G23" s="335">
        <f t="shared" si="0"/>
        <v>1525</v>
      </c>
      <c r="H23" s="333">
        <v>1458</v>
      </c>
      <c r="I23" s="333">
        <v>0</v>
      </c>
      <c r="J23" s="333">
        <v>0</v>
      </c>
      <c r="K23" s="333">
        <v>0</v>
      </c>
      <c r="L23" s="333">
        <f t="shared" si="1"/>
        <v>1458</v>
      </c>
      <c r="M23" s="333">
        <f t="shared" si="2"/>
        <v>67</v>
      </c>
      <c r="N23" s="559" t="s">
        <v>975</v>
      </c>
    </row>
    <row r="24" spans="1:14" s="13" customFormat="1">
      <c r="A24" s="450">
        <v>13</v>
      </c>
      <c r="B24" s="478" t="s">
        <v>804</v>
      </c>
      <c r="C24" s="333">
        <v>1239</v>
      </c>
      <c r="D24" s="333">
        <v>4</v>
      </c>
      <c r="E24" s="334">
        <v>0</v>
      </c>
      <c r="F24" s="335">
        <v>0</v>
      </c>
      <c r="G24" s="335">
        <f t="shared" si="0"/>
        <v>1243</v>
      </c>
      <c r="H24" s="333">
        <v>1219</v>
      </c>
      <c r="I24" s="333">
        <v>4</v>
      </c>
      <c r="J24" s="333">
        <v>0</v>
      </c>
      <c r="K24" s="333">
        <v>0</v>
      </c>
      <c r="L24" s="333">
        <f t="shared" si="1"/>
        <v>1223</v>
      </c>
      <c r="M24" s="333">
        <f t="shared" si="2"/>
        <v>20</v>
      </c>
      <c r="N24" s="559" t="s">
        <v>975</v>
      </c>
    </row>
    <row r="25" spans="1:14" s="13" customFormat="1">
      <c r="A25" s="450">
        <v>14</v>
      </c>
      <c r="B25" s="478" t="s">
        <v>805</v>
      </c>
      <c r="C25" s="333">
        <v>1119</v>
      </c>
      <c r="D25" s="333">
        <v>0</v>
      </c>
      <c r="E25" s="334">
        <v>0</v>
      </c>
      <c r="F25" s="335">
        <v>0</v>
      </c>
      <c r="G25" s="335">
        <f t="shared" si="0"/>
        <v>1119</v>
      </c>
      <c r="H25" s="333">
        <v>1080</v>
      </c>
      <c r="I25" s="333">
        <v>0</v>
      </c>
      <c r="J25" s="333">
        <v>0</v>
      </c>
      <c r="K25" s="333">
        <v>0</v>
      </c>
      <c r="L25" s="333">
        <f t="shared" si="1"/>
        <v>1080</v>
      </c>
      <c r="M25" s="333">
        <f t="shared" si="2"/>
        <v>39</v>
      </c>
      <c r="N25" s="559" t="s">
        <v>975</v>
      </c>
    </row>
    <row r="26" spans="1:14" s="13" customFormat="1">
      <c r="A26" s="450">
        <v>15</v>
      </c>
      <c r="B26" s="478" t="s">
        <v>806</v>
      </c>
      <c r="C26" s="333">
        <v>1710</v>
      </c>
      <c r="D26" s="333">
        <v>0</v>
      </c>
      <c r="E26" s="334">
        <v>0</v>
      </c>
      <c r="F26" s="335">
        <v>0</v>
      </c>
      <c r="G26" s="335">
        <f t="shared" si="0"/>
        <v>1710</v>
      </c>
      <c r="H26" s="333">
        <v>1649</v>
      </c>
      <c r="I26" s="333">
        <v>0</v>
      </c>
      <c r="J26" s="333">
        <v>0</v>
      </c>
      <c r="K26" s="333">
        <v>0</v>
      </c>
      <c r="L26" s="333">
        <f t="shared" si="1"/>
        <v>1649</v>
      </c>
      <c r="M26" s="333">
        <f t="shared" si="2"/>
        <v>61</v>
      </c>
      <c r="N26" s="559" t="s">
        <v>975</v>
      </c>
    </row>
    <row r="27" spans="1:14" s="13" customFormat="1">
      <c r="A27" s="450">
        <v>16</v>
      </c>
      <c r="B27" s="478" t="s">
        <v>807</v>
      </c>
      <c r="C27" s="333">
        <v>1207</v>
      </c>
      <c r="D27" s="333">
        <v>0</v>
      </c>
      <c r="E27" s="334">
        <v>2</v>
      </c>
      <c r="F27" s="335">
        <v>0</v>
      </c>
      <c r="G27" s="335">
        <f t="shared" si="0"/>
        <v>1209</v>
      </c>
      <c r="H27" s="333">
        <v>1176</v>
      </c>
      <c r="I27" s="333">
        <v>0</v>
      </c>
      <c r="J27" s="333">
        <v>0</v>
      </c>
      <c r="K27" s="333">
        <v>0</v>
      </c>
      <c r="L27" s="333">
        <f t="shared" si="1"/>
        <v>1176</v>
      </c>
      <c r="M27" s="333">
        <f t="shared" si="2"/>
        <v>33</v>
      </c>
      <c r="N27" s="559" t="s">
        <v>975</v>
      </c>
    </row>
    <row r="28" spans="1:14" s="13" customFormat="1">
      <c r="A28" s="450">
        <v>17</v>
      </c>
      <c r="B28" s="478" t="s">
        <v>808</v>
      </c>
      <c r="C28" s="333">
        <v>233</v>
      </c>
      <c r="D28" s="333">
        <v>0</v>
      </c>
      <c r="E28" s="334">
        <v>0</v>
      </c>
      <c r="F28" s="335">
        <v>0</v>
      </c>
      <c r="G28" s="335">
        <f t="shared" si="0"/>
        <v>233</v>
      </c>
      <c r="H28" s="333">
        <v>191</v>
      </c>
      <c r="I28" s="333">
        <v>0</v>
      </c>
      <c r="J28" s="333">
        <v>0</v>
      </c>
      <c r="K28" s="333">
        <v>0</v>
      </c>
      <c r="L28" s="333">
        <f t="shared" si="1"/>
        <v>191</v>
      </c>
      <c r="M28" s="333">
        <f t="shared" si="2"/>
        <v>42</v>
      </c>
      <c r="N28" s="559" t="s">
        <v>975</v>
      </c>
    </row>
    <row r="29" spans="1:14" s="13" customFormat="1">
      <c r="A29" s="450">
        <v>18</v>
      </c>
      <c r="B29" s="478" t="s">
        <v>809</v>
      </c>
      <c r="C29" s="333">
        <v>1118</v>
      </c>
      <c r="D29" s="333">
        <v>0</v>
      </c>
      <c r="E29" s="334">
        <v>0</v>
      </c>
      <c r="F29" s="335">
        <v>0</v>
      </c>
      <c r="G29" s="335">
        <f t="shared" si="0"/>
        <v>1118</v>
      </c>
      <c r="H29" s="333">
        <v>1067</v>
      </c>
      <c r="I29" s="333">
        <v>0</v>
      </c>
      <c r="J29" s="333">
        <v>0</v>
      </c>
      <c r="K29" s="333">
        <v>0</v>
      </c>
      <c r="L29" s="333">
        <f t="shared" si="1"/>
        <v>1067</v>
      </c>
      <c r="M29" s="333">
        <f t="shared" si="2"/>
        <v>51</v>
      </c>
      <c r="N29" s="559" t="s">
        <v>975</v>
      </c>
    </row>
    <row r="30" spans="1:14" s="13" customFormat="1">
      <c r="A30" s="450">
        <v>19</v>
      </c>
      <c r="B30" s="478" t="s">
        <v>810</v>
      </c>
      <c r="C30" s="333">
        <v>2001</v>
      </c>
      <c r="D30" s="333">
        <v>7</v>
      </c>
      <c r="E30" s="334">
        <v>50</v>
      </c>
      <c r="F30" s="335">
        <v>0</v>
      </c>
      <c r="G30" s="335">
        <f t="shared" si="0"/>
        <v>2058</v>
      </c>
      <c r="H30" s="333">
        <v>1955</v>
      </c>
      <c r="I30" s="333">
        <v>7</v>
      </c>
      <c r="J30" s="333">
        <v>0</v>
      </c>
      <c r="K30" s="333">
        <v>0</v>
      </c>
      <c r="L30" s="333">
        <f t="shared" si="1"/>
        <v>1962</v>
      </c>
      <c r="M30" s="333">
        <f t="shared" si="2"/>
        <v>96</v>
      </c>
      <c r="N30" s="559" t="s">
        <v>975</v>
      </c>
    </row>
    <row r="31" spans="1:14" s="13" customFormat="1" ht="15.6" customHeight="1">
      <c r="A31" s="450">
        <v>20</v>
      </c>
      <c r="B31" s="478" t="s">
        <v>811</v>
      </c>
      <c r="C31" s="333">
        <v>1712</v>
      </c>
      <c r="D31" s="333">
        <v>9</v>
      </c>
      <c r="E31" s="334">
        <v>0</v>
      </c>
      <c r="F31" s="335">
        <v>0</v>
      </c>
      <c r="G31" s="335">
        <f t="shared" si="0"/>
        <v>1721</v>
      </c>
      <c r="H31" s="333">
        <v>1632</v>
      </c>
      <c r="I31" s="333">
        <v>9</v>
      </c>
      <c r="J31" s="333">
        <v>0</v>
      </c>
      <c r="K31" s="333">
        <v>0</v>
      </c>
      <c r="L31" s="333">
        <f t="shared" si="1"/>
        <v>1641</v>
      </c>
      <c r="M31" s="333">
        <f t="shared" si="2"/>
        <v>80</v>
      </c>
      <c r="N31" s="559" t="s">
        <v>975</v>
      </c>
    </row>
    <row r="32" spans="1:14" s="13" customFormat="1">
      <c r="A32" s="450">
        <v>21</v>
      </c>
      <c r="B32" s="478" t="s">
        <v>812</v>
      </c>
      <c r="C32" s="333">
        <v>1511</v>
      </c>
      <c r="D32" s="333">
        <v>0</v>
      </c>
      <c r="E32" s="334">
        <v>0</v>
      </c>
      <c r="F32" s="335">
        <v>0</v>
      </c>
      <c r="G32" s="335">
        <f t="shared" si="0"/>
        <v>1511</v>
      </c>
      <c r="H32" s="333">
        <v>1422</v>
      </c>
      <c r="I32" s="333">
        <v>0</v>
      </c>
      <c r="J32" s="333">
        <v>0</v>
      </c>
      <c r="K32" s="333">
        <v>0</v>
      </c>
      <c r="L32" s="333">
        <f t="shared" si="1"/>
        <v>1422</v>
      </c>
      <c r="M32" s="333">
        <f t="shared" si="2"/>
        <v>89</v>
      </c>
      <c r="N32" s="559" t="s">
        <v>975</v>
      </c>
    </row>
    <row r="33" spans="1:20" s="13" customFormat="1">
      <c r="A33" s="450">
        <v>22</v>
      </c>
      <c r="B33" s="478" t="s">
        <v>813</v>
      </c>
      <c r="C33" s="333">
        <v>1981</v>
      </c>
      <c r="D33" s="333">
        <v>0</v>
      </c>
      <c r="E33" s="334">
        <v>0</v>
      </c>
      <c r="F33" s="335">
        <v>0</v>
      </c>
      <c r="G33" s="335">
        <f t="shared" si="0"/>
        <v>1981</v>
      </c>
      <c r="H33" s="333">
        <v>1903</v>
      </c>
      <c r="I33" s="333">
        <v>0</v>
      </c>
      <c r="J33" s="333">
        <v>0</v>
      </c>
      <c r="K33" s="333">
        <v>0</v>
      </c>
      <c r="L33" s="333">
        <f t="shared" si="1"/>
        <v>1903</v>
      </c>
      <c r="M33" s="333">
        <f t="shared" si="2"/>
        <v>78</v>
      </c>
      <c r="N33" s="559" t="s">
        <v>975</v>
      </c>
    </row>
    <row r="34" spans="1:20" s="13" customFormat="1">
      <c r="A34" s="450">
        <v>23</v>
      </c>
      <c r="B34" s="478" t="s">
        <v>814</v>
      </c>
      <c r="C34" s="333">
        <v>1667</v>
      </c>
      <c r="D34" s="333">
        <v>1</v>
      </c>
      <c r="E34" s="334">
        <v>0</v>
      </c>
      <c r="F34" s="335">
        <v>0</v>
      </c>
      <c r="G34" s="335">
        <f t="shared" si="0"/>
        <v>1668</v>
      </c>
      <c r="H34" s="333">
        <v>1575</v>
      </c>
      <c r="I34" s="333">
        <v>1</v>
      </c>
      <c r="J34" s="333">
        <v>0</v>
      </c>
      <c r="K34" s="333">
        <v>0</v>
      </c>
      <c r="L34" s="333">
        <f t="shared" si="1"/>
        <v>1576</v>
      </c>
      <c r="M34" s="333">
        <f t="shared" si="2"/>
        <v>92</v>
      </c>
      <c r="N34" s="559" t="s">
        <v>975</v>
      </c>
    </row>
    <row r="35" spans="1:20" s="13" customFormat="1">
      <c r="A35" s="450">
        <v>24</v>
      </c>
      <c r="B35" s="478" t="s">
        <v>815</v>
      </c>
      <c r="C35" s="333">
        <v>1380</v>
      </c>
      <c r="D35" s="333">
        <v>3</v>
      </c>
      <c r="E35" s="334">
        <v>0</v>
      </c>
      <c r="F35" s="335">
        <v>0</v>
      </c>
      <c r="G35" s="335">
        <f t="shared" si="0"/>
        <v>1383</v>
      </c>
      <c r="H35" s="333">
        <v>1294</v>
      </c>
      <c r="I35" s="333">
        <v>3</v>
      </c>
      <c r="J35" s="333">
        <v>0</v>
      </c>
      <c r="K35" s="333">
        <v>0</v>
      </c>
      <c r="L35" s="333">
        <f t="shared" si="1"/>
        <v>1297</v>
      </c>
      <c r="M35" s="333">
        <f t="shared" si="2"/>
        <v>86</v>
      </c>
      <c r="N35" s="559" t="s">
        <v>975</v>
      </c>
    </row>
    <row r="36" spans="1:20" s="13" customFormat="1">
      <c r="A36" s="450">
        <v>25</v>
      </c>
      <c r="B36" s="478" t="s">
        <v>816</v>
      </c>
      <c r="C36" s="333">
        <v>808</v>
      </c>
      <c r="D36" s="333">
        <v>0</v>
      </c>
      <c r="E36" s="334">
        <v>0</v>
      </c>
      <c r="F36" s="335">
        <v>8</v>
      </c>
      <c r="G36" s="335">
        <f t="shared" si="0"/>
        <v>816</v>
      </c>
      <c r="H36" s="333">
        <v>710</v>
      </c>
      <c r="I36" s="333">
        <v>0</v>
      </c>
      <c r="J36" s="333">
        <v>0</v>
      </c>
      <c r="K36" s="333">
        <v>8</v>
      </c>
      <c r="L36" s="333">
        <f t="shared" si="1"/>
        <v>718</v>
      </c>
      <c r="M36" s="333">
        <f t="shared" si="2"/>
        <v>98</v>
      </c>
      <c r="N36" s="559" t="s">
        <v>975</v>
      </c>
    </row>
    <row r="37" spans="1:20" s="13" customFormat="1">
      <c r="A37" s="450">
        <v>26</v>
      </c>
      <c r="B37" s="478" t="s">
        <v>817</v>
      </c>
      <c r="C37" s="333">
        <v>1312</v>
      </c>
      <c r="D37" s="333">
        <v>0</v>
      </c>
      <c r="E37" s="334">
        <v>0</v>
      </c>
      <c r="F37" s="335">
        <v>0</v>
      </c>
      <c r="G37" s="335">
        <f t="shared" si="0"/>
        <v>1312</v>
      </c>
      <c r="H37" s="333">
        <v>1146</v>
      </c>
      <c r="I37" s="333">
        <v>0</v>
      </c>
      <c r="J37" s="333">
        <v>0</v>
      </c>
      <c r="K37" s="333">
        <v>0</v>
      </c>
      <c r="L37" s="333">
        <f t="shared" si="1"/>
        <v>1146</v>
      </c>
      <c r="M37" s="333">
        <f t="shared" si="2"/>
        <v>166</v>
      </c>
      <c r="N37" s="559" t="s">
        <v>975</v>
      </c>
    </row>
    <row r="38" spans="1:20" s="13" customFormat="1">
      <c r="A38" s="450">
        <v>27</v>
      </c>
      <c r="B38" s="478" t="s">
        <v>818</v>
      </c>
      <c r="C38" s="333">
        <v>1179</v>
      </c>
      <c r="D38" s="333">
        <v>0</v>
      </c>
      <c r="E38" s="334">
        <v>99</v>
      </c>
      <c r="F38" s="335">
        <v>0</v>
      </c>
      <c r="G38" s="335">
        <f t="shared" si="0"/>
        <v>1278</v>
      </c>
      <c r="H38" s="333">
        <v>1194</v>
      </c>
      <c r="I38" s="333">
        <v>0</v>
      </c>
      <c r="J38" s="333">
        <v>0</v>
      </c>
      <c r="K38" s="333">
        <v>0</v>
      </c>
      <c r="L38" s="333">
        <f t="shared" si="1"/>
        <v>1194</v>
      </c>
      <c r="M38" s="333">
        <f t="shared" si="2"/>
        <v>84</v>
      </c>
      <c r="N38" s="559" t="s">
        <v>975</v>
      </c>
    </row>
    <row r="39" spans="1:20" s="13" customFormat="1">
      <c r="A39" s="450">
        <v>28</v>
      </c>
      <c r="B39" s="478" t="s">
        <v>819</v>
      </c>
      <c r="C39" s="333">
        <v>910</v>
      </c>
      <c r="D39" s="333">
        <v>3</v>
      </c>
      <c r="E39" s="334">
        <v>0</v>
      </c>
      <c r="F39" s="335">
        <v>0</v>
      </c>
      <c r="G39" s="335">
        <f t="shared" si="0"/>
        <v>913</v>
      </c>
      <c r="H39" s="333">
        <v>827</v>
      </c>
      <c r="I39" s="333">
        <v>3</v>
      </c>
      <c r="J39" s="333">
        <v>0</v>
      </c>
      <c r="K39" s="333">
        <v>0</v>
      </c>
      <c r="L39" s="333">
        <f t="shared" si="1"/>
        <v>830</v>
      </c>
      <c r="M39" s="333">
        <f t="shared" si="2"/>
        <v>83</v>
      </c>
      <c r="N39" s="559" t="s">
        <v>975</v>
      </c>
    </row>
    <row r="40" spans="1:20" s="13" customFormat="1">
      <c r="A40" s="450">
        <v>29</v>
      </c>
      <c r="B40" s="478" t="s">
        <v>820</v>
      </c>
      <c r="C40" s="333">
        <v>1161</v>
      </c>
      <c r="D40" s="333">
        <v>0</v>
      </c>
      <c r="E40" s="334">
        <v>0</v>
      </c>
      <c r="F40" s="335">
        <v>0</v>
      </c>
      <c r="G40" s="335">
        <f t="shared" si="0"/>
        <v>1161</v>
      </c>
      <c r="H40" s="333">
        <v>1077</v>
      </c>
      <c r="I40" s="333">
        <v>0</v>
      </c>
      <c r="J40" s="333">
        <v>0</v>
      </c>
      <c r="K40" s="333">
        <v>0</v>
      </c>
      <c r="L40" s="333">
        <f t="shared" si="1"/>
        <v>1077</v>
      </c>
      <c r="M40" s="333">
        <f t="shared" si="2"/>
        <v>84</v>
      </c>
      <c r="N40" s="559" t="s">
        <v>975</v>
      </c>
    </row>
    <row r="41" spans="1:20" s="13" customFormat="1">
      <c r="A41" s="450">
        <v>30</v>
      </c>
      <c r="B41" s="478" t="s">
        <v>821</v>
      </c>
      <c r="C41" s="333">
        <v>619</v>
      </c>
      <c r="D41" s="333">
        <v>4</v>
      </c>
      <c r="E41" s="334">
        <v>0</v>
      </c>
      <c r="F41" s="335">
        <v>0</v>
      </c>
      <c r="G41" s="335">
        <f t="shared" si="0"/>
        <v>623</v>
      </c>
      <c r="H41" s="333">
        <v>528</v>
      </c>
      <c r="I41" s="333">
        <v>4</v>
      </c>
      <c r="J41" s="333">
        <v>0</v>
      </c>
      <c r="K41" s="333">
        <v>0</v>
      </c>
      <c r="L41" s="333">
        <f t="shared" si="1"/>
        <v>532</v>
      </c>
      <c r="M41" s="333">
        <f t="shared" si="2"/>
        <v>91</v>
      </c>
      <c r="N41" s="559" t="s">
        <v>975</v>
      </c>
    </row>
    <row r="42" spans="1:20" s="13" customFormat="1">
      <c r="A42" s="450">
        <v>31</v>
      </c>
      <c r="B42" s="478" t="s">
        <v>822</v>
      </c>
      <c r="C42" s="333">
        <v>278</v>
      </c>
      <c r="D42" s="333">
        <v>0</v>
      </c>
      <c r="E42" s="334">
        <v>0</v>
      </c>
      <c r="F42" s="335">
        <v>0</v>
      </c>
      <c r="G42" s="335">
        <f t="shared" si="0"/>
        <v>278</v>
      </c>
      <c r="H42" s="333">
        <v>243</v>
      </c>
      <c r="I42" s="333">
        <v>0</v>
      </c>
      <c r="J42" s="333">
        <v>0</v>
      </c>
      <c r="K42" s="333">
        <v>0</v>
      </c>
      <c r="L42" s="333">
        <f t="shared" si="1"/>
        <v>243</v>
      </c>
      <c r="M42" s="333">
        <f t="shared" si="2"/>
        <v>35</v>
      </c>
      <c r="N42" s="559" t="s">
        <v>975</v>
      </c>
    </row>
    <row r="43" spans="1:20" s="13" customFormat="1">
      <c r="A43" s="450">
        <v>32</v>
      </c>
      <c r="B43" s="478" t="s">
        <v>823</v>
      </c>
      <c r="C43" s="333">
        <v>485</v>
      </c>
      <c r="D43" s="333">
        <v>0</v>
      </c>
      <c r="E43" s="334">
        <v>0</v>
      </c>
      <c r="F43" s="335">
        <v>0</v>
      </c>
      <c r="G43" s="335">
        <f t="shared" si="0"/>
        <v>485</v>
      </c>
      <c r="H43" s="333">
        <v>463</v>
      </c>
      <c r="I43" s="333">
        <v>0</v>
      </c>
      <c r="J43" s="333">
        <v>0</v>
      </c>
      <c r="K43" s="333">
        <v>0</v>
      </c>
      <c r="L43" s="333">
        <f t="shared" si="1"/>
        <v>463</v>
      </c>
      <c r="M43" s="333">
        <f t="shared" si="2"/>
        <v>22</v>
      </c>
      <c r="N43" s="559" t="s">
        <v>975</v>
      </c>
    </row>
    <row r="44" spans="1:20">
      <c r="A44" s="469">
        <v>33</v>
      </c>
      <c r="B44" s="345" t="s">
        <v>824</v>
      </c>
      <c r="C44" s="336">
        <v>859</v>
      </c>
      <c r="D44" s="336">
        <v>1</v>
      </c>
      <c r="E44" s="337">
        <v>60</v>
      </c>
      <c r="F44" s="335">
        <v>0</v>
      </c>
      <c r="G44" s="335">
        <f t="shared" si="0"/>
        <v>920</v>
      </c>
      <c r="H44" s="336">
        <v>822</v>
      </c>
      <c r="I44" s="336">
        <v>1</v>
      </c>
      <c r="J44" s="333">
        <v>0</v>
      </c>
      <c r="K44" s="333">
        <v>0</v>
      </c>
      <c r="L44" s="333">
        <f t="shared" si="1"/>
        <v>823</v>
      </c>
      <c r="M44" s="333">
        <f t="shared" si="2"/>
        <v>97</v>
      </c>
      <c r="N44" s="559" t="s">
        <v>975</v>
      </c>
      <c r="O44" s="13"/>
      <c r="P44" s="13"/>
      <c r="Q44" s="13"/>
      <c r="R44" s="13"/>
      <c r="S44" s="13"/>
      <c r="T44" s="13"/>
    </row>
    <row r="45" spans="1:20">
      <c r="A45" s="469">
        <v>34</v>
      </c>
      <c r="B45" s="345" t="s">
        <v>825</v>
      </c>
      <c r="C45" s="336">
        <v>598</v>
      </c>
      <c r="D45" s="336">
        <v>5</v>
      </c>
      <c r="E45" s="337">
        <v>0</v>
      </c>
      <c r="F45" s="335">
        <v>0</v>
      </c>
      <c r="G45" s="335">
        <f t="shared" si="0"/>
        <v>603</v>
      </c>
      <c r="H45" s="336">
        <v>538</v>
      </c>
      <c r="I45" s="336">
        <v>5</v>
      </c>
      <c r="J45" s="333">
        <v>0</v>
      </c>
      <c r="K45" s="333">
        <v>0</v>
      </c>
      <c r="L45" s="333">
        <f t="shared" si="1"/>
        <v>543</v>
      </c>
      <c r="M45" s="333">
        <f t="shared" si="2"/>
        <v>60</v>
      </c>
      <c r="N45" s="559" t="s">
        <v>975</v>
      </c>
      <c r="O45" s="13"/>
      <c r="P45" s="13"/>
      <c r="Q45" s="13"/>
      <c r="R45" s="13"/>
      <c r="S45" s="13"/>
      <c r="T45" s="13"/>
    </row>
    <row r="46" spans="1:20">
      <c r="A46" s="469">
        <v>35</v>
      </c>
      <c r="B46" s="345" t="s">
        <v>826</v>
      </c>
      <c r="C46" s="336">
        <v>803</v>
      </c>
      <c r="D46" s="336">
        <v>0</v>
      </c>
      <c r="E46" s="337">
        <v>63</v>
      </c>
      <c r="F46" s="335">
        <v>0</v>
      </c>
      <c r="G46" s="335">
        <f t="shared" si="0"/>
        <v>866</v>
      </c>
      <c r="H46" s="336">
        <v>761</v>
      </c>
      <c r="I46" s="336">
        <v>0</v>
      </c>
      <c r="J46" s="336">
        <v>0</v>
      </c>
      <c r="K46" s="333">
        <v>0</v>
      </c>
      <c r="L46" s="333">
        <f t="shared" si="1"/>
        <v>761</v>
      </c>
      <c r="M46" s="333">
        <f t="shared" si="2"/>
        <v>105</v>
      </c>
      <c r="N46" s="559" t="s">
        <v>975</v>
      </c>
      <c r="O46" s="13"/>
      <c r="P46" s="13"/>
      <c r="Q46" s="13"/>
      <c r="R46" s="13"/>
      <c r="S46" s="13"/>
      <c r="T46" s="13"/>
    </row>
    <row r="47" spans="1:20">
      <c r="A47" s="469">
        <v>36</v>
      </c>
      <c r="B47" s="345" t="s">
        <v>827</v>
      </c>
      <c r="C47" s="336">
        <v>789</v>
      </c>
      <c r="D47" s="336">
        <v>0</v>
      </c>
      <c r="E47" s="337">
        <v>0</v>
      </c>
      <c r="F47" s="335">
        <v>0</v>
      </c>
      <c r="G47" s="335">
        <f t="shared" si="0"/>
        <v>789</v>
      </c>
      <c r="H47" s="336">
        <v>763</v>
      </c>
      <c r="I47" s="336">
        <v>0</v>
      </c>
      <c r="J47" s="336">
        <v>0</v>
      </c>
      <c r="K47" s="333">
        <v>0</v>
      </c>
      <c r="L47" s="333">
        <f t="shared" si="1"/>
        <v>763</v>
      </c>
      <c r="M47" s="333">
        <f t="shared" si="2"/>
        <v>26</v>
      </c>
      <c r="N47" s="559" t="s">
        <v>975</v>
      </c>
      <c r="O47" s="13"/>
      <c r="P47" s="13"/>
      <c r="Q47" s="13"/>
      <c r="R47" s="13"/>
      <c r="S47" s="13"/>
      <c r="T47" s="13"/>
    </row>
    <row r="48" spans="1:20">
      <c r="A48" s="469">
        <v>37</v>
      </c>
      <c r="B48" s="345" t="s">
        <v>828</v>
      </c>
      <c r="C48" s="336">
        <v>1087</v>
      </c>
      <c r="D48" s="336">
        <v>1</v>
      </c>
      <c r="E48" s="337">
        <v>0</v>
      </c>
      <c r="F48" s="335">
        <v>0</v>
      </c>
      <c r="G48" s="335">
        <f t="shared" si="0"/>
        <v>1088</v>
      </c>
      <c r="H48" s="336">
        <v>1031</v>
      </c>
      <c r="I48" s="336">
        <v>1</v>
      </c>
      <c r="J48" s="336">
        <v>0</v>
      </c>
      <c r="K48" s="333">
        <v>0</v>
      </c>
      <c r="L48" s="333">
        <f t="shared" si="1"/>
        <v>1032</v>
      </c>
      <c r="M48" s="333">
        <f t="shared" si="2"/>
        <v>56</v>
      </c>
      <c r="N48" s="559" t="s">
        <v>975</v>
      </c>
      <c r="O48" s="13"/>
      <c r="P48" s="13"/>
      <c r="Q48" s="13"/>
      <c r="R48" s="13"/>
      <c r="S48" s="13"/>
      <c r="T48" s="13"/>
    </row>
    <row r="49" spans="1:20">
      <c r="A49" s="469">
        <v>38</v>
      </c>
      <c r="B49" s="345" t="s">
        <v>829</v>
      </c>
      <c r="C49" s="336">
        <v>820</v>
      </c>
      <c r="D49" s="336">
        <v>8</v>
      </c>
      <c r="E49" s="337">
        <v>14</v>
      </c>
      <c r="F49" s="335">
        <v>0</v>
      </c>
      <c r="G49" s="335">
        <f t="shared" si="0"/>
        <v>842</v>
      </c>
      <c r="H49" s="336">
        <v>765</v>
      </c>
      <c r="I49" s="336">
        <v>8</v>
      </c>
      <c r="J49" s="336">
        <v>0</v>
      </c>
      <c r="K49" s="333">
        <v>0</v>
      </c>
      <c r="L49" s="333">
        <f t="shared" si="1"/>
        <v>773</v>
      </c>
      <c r="M49" s="333">
        <f t="shared" si="2"/>
        <v>69</v>
      </c>
      <c r="N49" s="559" t="s">
        <v>975</v>
      </c>
      <c r="O49" s="13"/>
      <c r="P49" s="13"/>
      <c r="Q49" s="13"/>
      <c r="R49" s="13"/>
      <c r="S49" s="13"/>
      <c r="T49" s="13"/>
    </row>
    <row r="50" spans="1:20">
      <c r="A50" s="635" t="s">
        <v>14</v>
      </c>
      <c r="B50" s="635"/>
      <c r="C50" s="338">
        <f t="shared" ref="C50:K50" si="3">SUM(C12:C49)</f>
        <v>41763</v>
      </c>
      <c r="D50" s="338">
        <f t="shared" si="3"/>
        <v>71</v>
      </c>
      <c r="E50" s="339">
        <f t="shared" si="3"/>
        <v>668</v>
      </c>
      <c r="F50" s="340">
        <f t="shared" si="3"/>
        <v>8</v>
      </c>
      <c r="G50" s="341">
        <f t="shared" si="3"/>
        <v>42510</v>
      </c>
      <c r="H50" s="338">
        <f t="shared" si="3"/>
        <v>39817</v>
      </c>
      <c r="I50" s="338">
        <f t="shared" si="3"/>
        <v>66</v>
      </c>
      <c r="J50" s="338">
        <f t="shared" si="3"/>
        <v>0</v>
      </c>
      <c r="K50" s="338">
        <f t="shared" si="3"/>
        <v>8</v>
      </c>
      <c r="L50" s="341">
        <f t="shared" si="1"/>
        <v>39891</v>
      </c>
      <c r="M50" s="341">
        <f t="shared" si="2"/>
        <v>2619</v>
      </c>
      <c r="N50" s="559" t="s">
        <v>975</v>
      </c>
      <c r="O50" s="13"/>
      <c r="P50" s="13"/>
      <c r="Q50" s="13"/>
      <c r="R50" s="13"/>
      <c r="S50" s="13"/>
      <c r="T50" s="13"/>
    </row>
    <row r="51" spans="1:20">
      <c r="A51" s="9" t="s">
        <v>7</v>
      </c>
      <c r="M51" s="344"/>
    </row>
    <row r="52" spans="1:20">
      <c r="A52" t="s">
        <v>8</v>
      </c>
    </row>
    <row r="53" spans="1:20">
      <c r="A53" t="s">
        <v>9</v>
      </c>
      <c r="J53" s="10" t="s">
        <v>10</v>
      </c>
      <c r="K53" s="10"/>
      <c r="L53" s="10" t="s">
        <v>10</v>
      </c>
    </row>
    <row r="54" spans="1:20">
      <c r="A54" s="295" t="s">
        <v>439</v>
      </c>
      <c r="J54" s="10"/>
      <c r="K54" s="10"/>
      <c r="L54" s="10"/>
    </row>
    <row r="55" spans="1:20">
      <c r="C55" s="295" t="s">
        <v>440</v>
      </c>
      <c r="E55" s="11"/>
      <c r="F55" s="11"/>
      <c r="G55" s="11"/>
      <c r="H55" s="11"/>
      <c r="I55" s="11"/>
      <c r="J55" s="11"/>
      <c r="K55" s="11"/>
      <c r="L55" s="11"/>
      <c r="M55" s="11"/>
    </row>
    <row r="56" spans="1:20">
      <c r="C56" s="608"/>
      <c r="E56" s="11"/>
      <c r="F56" s="11"/>
      <c r="G56" s="11"/>
      <c r="H56" s="11"/>
      <c r="I56" s="11"/>
      <c r="J56" s="11"/>
      <c r="K56" s="11"/>
      <c r="L56" s="11"/>
      <c r="M56" s="11"/>
    </row>
    <row r="57" spans="1:20">
      <c r="A57" s="727"/>
      <c r="B57" s="727"/>
      <c r="C57" s="727"/>
      <c r="D57" s="727"/>
      <c r="E57" s="727"/>
      <c r="F57" s="727"/>
      <c r="G57" s="727"/>
      <c r="H57" s="727"/>
      <c r="I57" s="727"/>
      <c r="J57" s="727"/>
      <c r="K57" s="727"/>
      <c r="L57" s="727"/>
      <c r="M57" s="727"/>
    </row>
    <row r="58" spans="1:20" ht="12.75" customHeight="1">
      <c r="K58" s="641" t="s">
        <v>1027</v>
      </c>
      <c r="L58" s="641"/>
      <c r="M58" s="641"/>
    </row>
    <row r="59" spans="1:20" ht="12.75" customHeight="1">
      <c r="K59" s="641"/>
      <c r="L59" s="641"/>
      <c r="M59" s="641"/>
    </row>
    <row r="60" spans="1:20" ht="12.75" customHeight="1">
      <c r="K60" s="641"/>
      <c r="L60" s="641"/>
      <c r="M60" s="641"/>
    </row>
    <row r="61" spans="1:20" ht="12.75" customHeight="1">
      <c r="K61" s="641"/>
      <c r="L61" s="641"/>
      <c r="M61" s="641"/>
    </row>
  </sheetData>
  <mergeCells count="16">
    <mergeCell ref="A50:B50"/>
    <mergeCell ref="A57:M57"/>
    <mergeCell ref="K58:M61"/>
    <mergeCell ref="L7:N7"/>
    <mergeCell ref="A7:B7"/>
    <mergeCell ref="M9:M10"/>
    <mergeCell ref="B9:B10"/>
    <mergeCell ref="A9:A10"/>
    <mergeCell ref="H9:L9"/>
    <mergeCell ref="C9:G9"/>
    <mergeCell ref="N9:N10"/>
    <mergeCell ref="D1:I1"/>
    <mergeCell ref="A5:M5"/>
    <mergeCell ref="A3:M3"/>
    <mergeCell ref="A2:M2"/>
    <mergeCell ref="L1:M1"/>
  </mergeCells>
  <phoneticPr fontId="0" type="noConversion"/>
  <printOptions horizontalCentered="1"/>
  <pageMargins left="0.70866141732283472" right="0.70866141732283472" top="0.23622047244094491" bottom="0" header="0.31496062992125984" footer="0.31496062992125984"/>
  <pageSetup paperSize="9" scale="71"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R61"/>
  <sheetViews>
    <sheetView topLeftCell="A40" zoomScaleSheetLayoutView="90" workbookViewId="0">
      <selection activeCell="I55" sqref="A55:O61"/>
    </sheetView>
  </sheetViews>
  <sheetFormatPr defaultRowHeight="12.75"/>
  <cols>
    <col min="1" max="1" width="7.5703125" customWidth="1"/>
    <col min="2" max="2" width="13.7109375" customWidth="1"/>
    <col min="3" max="3" width="9.7109375" customWidth="1"/>
    <col min="4" max="4" width="10" customWidth="1"/>
    <col min="5" max="5" width="10.85546875" customWidth="1"/>
    <col min="6" max="6" width="9.28515625" customWidth="1"/>
    <col min="7" max="7" width="9.85546875" customWidth="1"/>
    <col min="8" max="8" width="10.5703125" customWidth="1"/>
    <col min="9" max="9" width="9.85546875" customWidth="1"/>
    <col min="12" max="12" width="10.5703125" customWidth="1"/>
    <col min="13" max="13" width="11.7109375" customWidth="1"/>
    <col min="14" max="14" width="23.85546875" customWidth="1"/>
  </cols>
  <sheetData>
    <row r="1" spans="1:18" ht="12.75" customHeight="1">
      <c r="D1" s="671"/>
      <c r="E1" s="671"/>
      <c r="F1" s="671"/>
      <c r="G1" s="671"/>
      <c r="H1" s="671"/>
      <c r="I1" s="671"/>
      <c r="J1" s="671"/>
      <c r="K1" s="291"/>
      <c r="M1" s="726" t="s">
        <v>82</v>
      </c>
      <c r="N1" s="726"/>
    </row>
    <row r="2" spans="1:18" ht="15">
      <c r="A2" s="732" t="s">
        <v>0</v>
      </c>
      <c r="B2" s="732"/>
      <c r="C2" s="732"/>
      <c r="D2" s="732"/>
      <c r="E2" s="732"/>
      <c r="F2" s="732"/>
      <c r="G2" s="732"/>
      <c r="H2" s="732"/>
      <c r="I2" s="732"/>
      <c r="J2" s="732"/>
      <c r="K2" s="732"/>
      <c r="L2" s="732"/>
      <c r="M2" s="732"/>
      <c r="N2" s="732"/>
    </row>
    <row r="3" spans="1:18" ht="20.25">
      <c r="A3" s="668" t="s">
        <v>652</v>
      </c>
      <c r="B3" s="668"/>
      <c r="C3" s="668"/>
      <c r="D3" s="668"/>
      <c r="E3" s="668"/>
      <c r="F3" s="668"/>
      <c r="G3" s="668"/>
      <c r="H3" s="668"/>
      <c r="I3" s="668"/>
      <c r="J3" s="668"/>
      <c r="K3" s="668"/>
      <c r="L3" s="668"/>
      <c r="M3" s="668"/>
      <c r="N3" s="668"/>
    </row>
    <row r="4" spans="1:18" ht="11.25" customHeight="1"/>
    <row r="5" spans="1:18" ht="15.75">
      <c r="A5" s="669" t="s">
        <v>658</v>
      </c>
      <c r="B5" s="669"/>
      <c r="C5" s="669"/>
      <c r="D5" s="669"/>
      <c r="E5" s="669"/>
      <c r="F5" s="669"/>
      <c r="G5" s="669"/>
      <c r="H5" s="669"/>
      <c r="I5" s="669"/>
      <c r="J5" s="669"/>
      <c r="K5" s="669"/>
      <c r="L5" s="669"/>
      <c r="M5" s="669"/>
      <c r="N5" s="669"/>
    </row>
    <row r="7" spans="1:18">
      <c r="A7" s="670" t="s">
        <v>832</v>
      </c>
      <c r="B7" s="670"/>
      <c r="L7" s="728" t="s">
        <v>978</v>
      </c>
      <c r="M7" s="728"/>
      <c r="N7" s="728"/>
    </row>
    <row r="8" spans="1:18" ht="15.75" customHeight="1">
      <c r="A8" s="733" t="s">
        <v>2</v>
      </c>
      <c r="B8" s="733" t="s">
        <v>3</v>
      </c>
      <c r="C8" s="635" t="s">
        <v>4</v>
      </c>
      <c r="D8" s="635"/>
      <c r="E8" s="635"/>
      <c r="F8" s="635"/>
      <c r="G8" s="635"/>
      <c r="H8" s="635" t="s">
        <v>95</v>
      </c>
      <c r="I8" s="635"/>
      <c r="J8" s="635"/>
      <c r="K8" s="635"/>
      <c r="L8" s="635"/>
      <c r="M8" s="729" t="s">
        <v>130</v>
      </c>
      <c r="N8" s="658" t="s">
        <v>131</v>
      </c>
    </row>
    <row r="9" spans="1:18" ht="44.25" customHeight="1">
      <c r="A9" s="734"/>
      <c r="B9" s="734"/>
      <c r="C9" s="288" t="s">
        <v>5</v>
      </c>
      <c r="D9" s="288" t="s">
        <v>6</v>
      </c>
      <c r="E9" s="288" t="s">
        <v>366</v>
      </c>
      <c r="F9" s="288" t="s">
        <v>93</v>
      </c>
      <c r="G9" s="288" t="s">
        <v>205</v>
      </c>
      <c r="H9" s="288" t="s">
        <v>5</v>
      </c>
      <c r="I9" s="288" t="s">
        <v>6</v>
      </c>
      <c r="J9" s="288" t="s">
        <v>366</v>
      </c>
      <c r="K9" s="288" t="s">
        <v>93</v>
      </c>
      <c r="L9" s="288" t="s">
        <v>204</v>
      </c>
      <c r="M9" s="730"/>
      <c r="N9" s="658"/>
      <c r="R9" s="11"/>
    </row>
    <row r="10" spans="1:18" s="13" customFormat="1">
      <c r="A10" s="288">
        <v>1</v>
      </c>
      <c r="B10" s="288">
        <v>2</v>
      </c>
      <c r="C10" s="288">
        <v>3</v>
      </c>
      <c r="D10" s="288">
        <v>4</v>
      </c>
      <c r="E10" s="288">
        <v>5</v>
      </c>
      <c r="F10" s="288">
        <v>6</v>
      </c>
      <c r="G10" s="288">
        <v>7</v>
      </c>
      <c r="H10" s="288">
        <v>8</v>
      </c>
      <c r="I10" s="288">
        <v>9</v>
      </c>
      <c r="J10" s="288">
        <v>10</v>
      </c>
      <c r="K10" s="288">
        <v>11</v>
      </c>
      <c r="L10" s="288">
        <v>12</v>
      </c>
      <c r="M10" s="288">
        <v>13</v>
      </c>
      <c r="N10" s="288">
        <v>14</v>
      </c>
    </row>
    <row r="11" spans="1:18" s="13" customFormat="1" ht="15">
      <c r="A11" s="265">
        <v>1</v>
      </c>
      <c r="B11" s="331" t="s">
        <v>792</v>
      </c>
      <c r="C11" s="333">
        <v>1154</v>
      </c>
      <c r="D11" s="333">
        <v>13</v>
      </c>
      <c r="E11" s="333">
        <v>0</v>
      </c>
      <c r="F11" s="333">
        <v>1</v>
      </c>
      <c r="G11" s="333">
        <f>SUM(C11:F11)</f>
        <v>1168</v>
      </c>
      <c r="H11" s="333">
        <v>1166</v>
      </c>
      <c r="I11" s="333">
        <v>1</v>
      </c>
      <c r="J11" s="333">
        <v>0</v>
      </c>
      <c r="K11" s="333">
        <v>1</v>
      </c>
      <c r="L11" s="333">
        <f>SUM(H11:K11)</f>
        <v>1168</v>
      </c>
      <c r="M11" s="333">
        <f>G11-L11</f>
        <v>0</v>
      </c>
      <c r="N11" s="288"/>
    </row>
    <row r="12" spans="1:18" s="13" customFormat="1" ht="15">
      <c r="A12" s="265">
        <v>2</v>
      </c>
      <c r="B12" s="331" t="s">
        <v>793</v>
      </c>
      <c r="C12" s="333">
        <v>857</v>
      </c>
      <c r="D12" s="333">
        <v>8</v>
      </c>
      <c r="E12" s="333">
        <v>0</v>
      </c>
      <c r="F12" s="333">
        <v>1</v>
      </c>
      <c r="G12" s="333">
        <f t="shared" ref="G12:G48" si="0">SUM(C12:F12)</f>
        <v>866</v>
      </c>
      <c r="H12" s="333">
        <v>857</v>
      </c>
      <c r="I12" s="333">
        <v>8</v>
      </c>
      <c r="J12" s="333">
        <v>0</v>
      </c>
      <c r="K12" s="333">
        <v>1</v>
      </c>
      <c r="L12" s="333">
        <f t="shared" ref="L12:L49" si="1">SUM(H12:K12)</f>
        <v>866</v>
      </c>
      <c r="M12" s="333">
        <f t="shared" ref="M12:M49" si="2">G12-L12</f>
        <v>0</v>
      </c>
      <c r="N12" s="471"/>
    </row>
    <row r="13" spans="1:18" s="13" customFormat="1" ht="15">
      <c r="A13" s="265">
        <v>3</v>
      </c>
      <c r="B13" s="331" t="s">
        <v>794</v>
      </c>
      <c r="C13" s="333">
        <v>808</v>
      </c>
      <c r="D13" s="333">
        <v>6</v>
      </c>
      <c r="E13" s="333">
        <v>0</v>
      </c>
      <c r="F13" s="333">
        <v>7</v>
      </c>
      <c r="G13" s="333">
        <f t="shared" si="0"/>
        <v>821</v>
      </c>
      <c r="H13" s="333">
        <v>813</v>
      </c>
      <c r="I13" s="333">
        <v>8</v>
      </c>
      <c r="J13" s="333">
        <v>0</v>
      </c>
      <c r="K13" s="333">
        <v>0</v>
      </c>
      <c r="L13" s="333">
        <f t="shared" si="1"/>
        <v>821</v>
      </c>
      <c r="M13" s="333">
        <f t="shared" si="2"/>
        <v>0</v>
      </c>
      <c r="N13" s="471"/>
    </row>
    <row r="14" spans="1:18" s="13" customFormat="1" ht="15">
      <c r="A14" s="265">
        <v>4</v>
      </c>
      <c r="B14" s="331" t="s">
        <v>795</v>
      </c>
      <c r="C14" s="333">
        <v>463</v>
      </c>
      <c r="D14" s="333">
        <v>14</v>
      </c>
      <c r="E14" s="333">
        <v>0</v>
      </c>
      <c r="F14" s="333">
        <v>2</v>
      </c>
      <c r="G14" s="333">
        <f t="shared" si="0"/>
        <v>479</v>
      </c>
      <c r="H14" s="333">
        <v>463</v>
      </c>
      <c r="I14" s="333">
        <v>14</v>
      </c>
      <c r="J14" s="333">
        <v>0</v>
      </c>
      <c r="K14" s="333">
        <v>2</v>
      </c>
      <c r="L14" s="333">
        <f t="shared" si="1"/>
        <v>479</v>
      </c>
      <c r="M14" s="333">
        <f t="shared" si="2"/>
        <v>0</v>
      </c>
      <c r="N14" s="471"/>
    </row>
    <row r="15" spans="1:18" s="13" customFormat="1" ht="15">
      <c r="A15" s="265">
        <v>5</v>
      </c>
      <c r="B15" s="331" t="s">
        <v>796</v>
      </c>
      <c r="C15" s="333">
        <v>827</v>
      </c>
      <c r="D15" s="333">
        <v>5</v>
      </c>
      <c r="E15" s="333">
        <v>0</v>
      </c>
      <c r="F15" s="333">
        <v>5</v>
      </c>
      <c r="G15" s="333">
        <f t="shared" si="0"/>
        <v>837</v>
      </c>
      <c r="H15" s="333">
        <v>828</v>
      </c>
      <c r="I15" s="333">
        <v>4</v>
      </c>
      <c r="J15" s="333">
        <v>0</v>
      </c>
      <c r="K15" s="333">
        <v>5</v>
      </c>
      <c r="L15" s="333">
        <f t="shared" si="1"/>
        <v>837</v>
      </c>
      <c r="M15" s="333">
        <f t="shared" si="2"/>
        <v>0</v>
      </c>
      <c r="N15" s="471"/>
    </row>
    <row r="16" spans="1:18" s="13" customFormat="1" ht="15">
      <c r="A16" s="265">
        <v>6</v>
      </c>
      <c r="B16" s="331" t="s">
        <v>797</v>
      </c>
      <c r="C16" s="333">
        <v>598</v>
      </c>
      <c r="D16" s="333">
        <v>0</v>
      </c>
      <c r="E16" s="333">
        <v>0</v>
      </c>
      <c r="F16" s="333">
        <v>0</v>
      </c>
      <c r="G16" s="333">
        <f t="shared" si="0"/>
        <v>598</v>
      </c>
      <c r="H16" s="333">
        <v>598</v>
      </c>
      <c r="I16" s="333">
        <v>0</v>
      </c>
      <c r="J16" s="333">
        <v>0</v>
      </c>
      <c r="K16" s="333">
        <v>0</v>
      </c>
      <c r="L16" s="333">
        <f t="shared" si="1"/>
        <v>598</v>
      </c>
      <c r="M16" s="333">
        <f t="shared" si="2"/>
        <v>0</v>
      </c>
      <c r="N16" s="471"/>
    </row>
    <row r="17" spans="1:14" s="13" customFormat="1" ht="15">
      <c r="A17" s="265">
        <v>7</v>
      </c>
      <c r="B17" s="331" t="s">
        <v>798</v>
      </c>
      <c r="C17" s="333">
        <v>1407</v>
      </c>
      <c r="D17" s="333">
        <v>0</v>
      </c>
      <c r="E17" s="333">
        <v>0</v>
      </c>
      <c r="F17" s="333">
        <v>9</v>
      </c>
      <c r="G17" s="333">
        <f t="shared" si="0"/>
        <v>1416</v>
      </c>
      <c r="H17" s="333">
        <v>1407</v>
      </c>
      <c r="I17" s="333">
        <v>0</v>
      </c>
      <c r="J17" s="333">
        <v>0</v>
      </c>
      <c r="K17" s="333">
        <v>3</v>
      </c>
      <c r="L17" s="333">
        <f t="shared" si="1"/>
        <v>1410</v>
      </c>
      <c r="M17" s="333">
        <f t="shared" si="2"/>
        <v>6</v>
      </c>
      <c r="N17" s="559" t="s">
        <v>975</v>
      </c>
    </row>
    <row r="18" spans="1:14" s="13" customFormat="1" ht="15">
      <c r="A18" s="265">
        <v>8</v>
      </c>
      <c r="B18" s="331" t="s">
        <v>799</v>
      </c>
      <c r="C18" s="333">
        <v>348</v>
      </c>
      <c r="D18" s="333">
        <v>2</v>
      </c>
      <c r="E18" s="333">
        <v>0</v>
      </c>
      <c r="F18" s="333">
        <v>0</v>
      </c>
      <c r="G18" s="333">
        <f t="shared" si="0"/>
        <v>350</v>
      </c>
      <c r="H18" s="333">
        <v>348</v>
      </c>
      <c r="I18" s="333">
        <v>2</v>
      </c>
      <c r="J18" s="333">
        <v>0</v>
      </c>
      <c r="K18" s="333">
        <v>0</v>
      </c>
      <c r="L18" s="333">
        <f t="shared" si="1"/>
        <v>350</v>
      </c>
      <c r="M18" s="333">
        <f t="shared" si="2"/>
        <v>0</v>
      </c>
      <c r="N18" s="471"/>
    </row>
    <row r="19" spans="1:14" s="13" customFormat="1" ht="15">
      <c r="A19" s="265">
        <v>9</v>
      </c>
      <c r="B19" s="331" t="s">
        <v>800</v>
      </c>
      <c r="C19" s="333">
        <v>191</v>
      </c>
      <c r="D19" s="333">
        <v>1</v>
      </c>
      <c r="E19" s="333">
        <v>0</v>
      </c>
      <c r="F19" s="333">
        <v>0</v>
      </c>
      <c r="G19" s="333">
        <f t="shared" si="0"/>
        <v>192</v>
      </c>
      <c r="H19" s="333">
        <v>191</v>
      </c>
      <c r="I19" s="333">
        <v>1</v>
      </c>
      <c r="J19" s="333">
        <v>0</v>
      </c>
      <c r="K19" s="333">
        <v>0</v>
      </c>
      <c r="L19" s="333">
        <f t="shared" si="1"/>
        <v>192</v>
      </c>
      <c r="M19" s="333">
        <f t="shared" si="2"/>
        <v>0</v>
      </c>
      <c r="N19" s="471"/>
    </row>
    <row r="20" spans="1:14" s="13" customFormat="1" ht="15">
      <c r="A20" s="265">
        <v>10</v>
      </c>
      <c r="B20" s="331" t="s">
        <v>801</v>
      </c>
      <c r="C20" s="333">
        <v>705</v>
      </c>
      <c r="D20" s="333">
        <v>2</v>
      </c>
      <c r="E20" s="333">
        <v>0</v>
      </c>
      <c r="F20" s="333">
        <v>2</v>
      </c>
      <c r="G20" s="333">
        <f t="shared" si="0"/>
        <v>709</v>
      </c>
      <c r="H20" s="333">
        <v>704</v>
      </c>
      <c r="I20" s="333">
        <v>2</v>
      </c>
      <c r="J20" s="333">
        <v>0</v>
      </c>
      <c r="K20" s="333">
        <v>3</v>
      </c>
      <c r="L20" s="333">
        <f t="shared" si="1"/>
        <v>709</v>
      </c>
      <c r="M20" s="333">
        <f t="shared" si="2"/>
        <v>0</v>
      </c>
      <c r="N20" s="471"/>
    </row>
    <row r="21" spans="1:14" s="13" customFormat="1" ht="15">
      <c r="A21" s="265">
        <v>11</v>
      </c>
      <c r="B21" s="331" t="s">
        <v>802</v>
      </c>
      <c r="C21" s="333">
        <v>1003</v>
      </c>
      <c r="D21" s="333">
        <v>8</v>
      </c>
      <c r="E21" s="333">
        <v>0</v>
      </c>
      <c r="F21" s="333">
        <v>6</v>
      </c>
      <c r="G21" s="333">
        <f t="shared" si="0"/>
        <v>1017</v>
      </c>
      <c r="H21" s="333">
        <v>1008</v>
      </c>
      <c r="I21" s="333">
        <v>3</v>
      </c>
      <c r="J21" s="333">
        <v>0</v>
      </c>
      <c r="K21" s="333">
        <v>6</v>
      </c>
      <c r="L21" s="333">
        <f t="shared" si="1"/>
        <v>1017</v>
      </c>
      <c r="M21" s="333">
        <f t="shared" si="2"/>
        <v>0</v>
      </c>
      <c r="N21" s="471"/>
    </row>
    <row r="22" spans="1:14" s="13" customFormat="1" ht="15">
      <c r="A22" s="265">
        <v>12</v>
      </c>
      <c r="B22" s="331" t="s">
        <v>803</v>
      </c>
      <c r="C22" s="333">
        <v>1040</v>
      </c>
      <c r="D22" s="333">
        <v>9</v>
      </c>
      <c r="E22" s="333">
        <v>0</v>
      </c>
      <c r="F22" s="333">
        <v>9</v>
      </c>
      <c r="G22" s="333">
        <f t="shared" si="0"/>
        <v>1058</v>
      </c>
      <c r="H22" s="333">
        <v>1055</v>
      </c>
      <c r="I22" s="333">
        <v>0</v>
      </c>
      <c r="J22" s="333">
        <v>0</v>
      </c>
      <c r="K22" s="333">
        <v>3</v>
      </c>
      <c r="L22" s="333">
        <f t="shared" si="1"/>
        <v>1058</v>
      </c>
      <c r="M22" s="333">
        <f t="shared" si="2"/>
        <v>0</v>
      </c>
      <c r="N22" s="471"/>
    </row>
    <row r="23" spans="1:14" s="13" customFormat="1" ht="15">
      <c r="A23" s="265">
        <v>13</v>
      </c>
      <c r="B23" s="331" t="s">
        <v>804</v>
      </c>
      <c r="C23" s="333">
        <v>876</v>
      </c>
      <c r="D23" s="333">
        <v>9</v>
      </c>
      <c r="E23" s="333">
        <v>0</v>
      </c>
      <c r="F23" s="333">
        <v>16</v>
      </c>
      <c r="G23" s="333">
        <f t="shared" si="0"/>
        <v>901</v>
      </c>
      <c r="H23" s="333">
        <v>877</v>
      </c>
      <c r="I23" s="333">
        <v>9</v>
      </c>
      <c r="J23" s="333">
        <v>0</v>
      </c>
      <c r="K23" s="333">
        <v>15</v>
      </c>
      <c r="L23" s="333">
        <f t="shared" si="1"/>
        <v>901</v>
      </c>
      <c r="M23" s="333">
        <f t="shared" si="2"/>
        <v>0</v>
      </c>
      <c r="N23" s="471"/>
    </row>
    <row r="24" spans="1:14" s="13" customFormat="1" ht="15">
      <c r="A24" s="265">
        <v>14</v>
      </c>
      <c r="B24" s="331" t="s">
        <v>805</v>
      </c>
      <c r="C24" s="333">
        <v>637</v>
      </c>
      <c r="D24" s="333">
        <v>5</v>
      </c>
      <c r="E24" s="333">
        <v>0</v>
      </c>
      <c r="F24" s="333">
        <v>9</v>
      </c>
      <c r="G24" s="333">
        <f t="shared" si="0"/>
        <v>651</v>
      </c>
      <c r="H24" s="333">
        <v>638</v>
      </c>
      <c r="I24" s="333">
        <v>4</v>
      </c>
      <c r="J24" s="333">
        <v>0</v>
      </c>
      <c r="K24" s="333">
        <v>9</v>
      </c>
      <c r="L24" s="333">
        <f t="shared" si="1"/>
        <v>651</v>
      </c>
      <c r="M24" s="333">
        <f t="shared" si="2"/>
        <v>0</v>
      </c>
      <c r="N24" s="471"/>
    </row>
    <row r="25" spans="1:14" s="13" customFormat="1" ht="15">
      <c r="A25" s="265">
        <v>15</v>
      </c>
      <c r="B25" s="331" t="s">
        <v>806</v>
      </c>
      <c r="C25" s="333">
        <v>1371</v>
      </c>
      <c r="D25" s="333">
        <v>3</v>
      </c>
      <c r="E25" s="333">
        <v>0</v>
      </c>
      <c r="F25" s="333">
        <v>14</v>
      </c>
      <c r="G25" s="333">
        <f t="shared" si="0"/>
        <v>1388</v>
      </c>
      <c r="H25" s="333">
        <v>1373</v>
      </c>
      <c r="I25" s="333">
        <v>1</v>
      </c>
      <c r="J25" s="333">
        <v>0</v>
      </c>
      <c r="K25" s="333">
        <v>14</v>
      </c>
      <c r="L25" s="333">
        <f t="shared" si="1"/>
        <v>1388</v>
      </c>
      <c r="M25" s="333">
        <f t="shared" si="2"/>
        <v>0</v>
      </c>
      <c r="N25" s="471"/>
    </row>
    <row r="26" spans="1:14" s="13" customFormat="1" ht="15">
      <c r="A26" s="265">
        <v>16</v>
      </c>
      <c r="B26" s="331" t="s">
        <v>807</v>
      </c>
      <c r="C26" s="333">
        <v>894</v>
      </c>
      <c r="D26" s="333">
        <v>8</v>
      </c>
      <c r="E26" s="333">
        <v>0</v>
      </c>
      <c r="F26" s="333">
        <v>38</v>
      </c>
      <c r="G26" s="333">
        <f t="shared" si="0"/>
        <v>940</v>
      </c>
      <c r="H26" s="333">
        <v>907</v>
      </c>
      <c r="I26" s="333">
        <v>7</v>
      </c>
      <c r="J26" s="333">
        <v>0</v>
      </c>
      <c r="K26" s="333">
        <v>26</v>
      </c>
      <c r="L26" s="333">
        <f t="shared" si="1"/>
        <v>940</v>
      </c>
      <c r="M26" s="333">
        <f t="shared" si="2"/>
        <v>0</v>
      </c>
      <c r="N26" s="471"/>
    </row>
    <row r="27" spans="1:14" s="13" customFormat="1" ht="15">
      <c r="A27" s="265">
        <v>17</v>
      </c>
      <c r="B27" s="331" t="s">
        <v>808</v>
      </c>
      <c r="C27" s="333">
        <v>186</v>
      </c>
      <c r="D27" s="333">
        <v>4</v>
      </c>
      <c r="E27" s="333">
        <v>0</v>
      </c>
      <c r="F27" s="333">
        <v>10</v>
      </c>
      <c r="G27" s="333">
        <f t="shared" si="0"/>
        <v>200</v>
      </c>
      <c r="H27" s="333">
        <v>186</v>
      </c>
      <c r="I27" s="333">
        <v>3</v>
      </c>
      <c r="J27" s="333">
        <v>0</v>
      </c>
      <c r="K27" s="333">
        <v>11</v>
      </c>
      <c r="L27" s="333">
        <f t="shared" si="1"/>
        <v>200</v>
      </c>
      <c r="M27" s="333">
        <f t="shared" si="2"/>
        <v>0</v>
      </c>
      <c r="N27" s="471"/>
    </row>
    <row r="28" spans="1:14" s="13" customFormat="1" ht="15">
      <c r="A28" s="265">
        <v>18</v>
      </c>
      <c r="B28" s="331" t="s">
        <v>809</v>
      </c>
      <c r="C28" s="333">
        <v>996</v>
      </c>
      <c r="D28" s="333">
        <v>51</v>
      </c>
      <c r="E28" s="333">
        <v>0</v>
      </c>
      <c r="F28" s="333">
        <v>2</v>
      </c>
      <c r="G28" s="333">
        <f t="shared" si="0"/>
        <v>1049</v>
      </c>
      <c r="H28" s="333">
        <v>971</v>
      </c>
      <c r="I28" s="333">
        <v>76</v>
      </c>
      <c r="J28" s="333">
        <v>0</v>
      </c>
      <c r="K28" s="333">
        <v>2</v>
      </c>
      <c r="L28" s="333">
        <f t="shared" si="1"/>
        <v>1049</v>
      </c>
      <c r="M28" s="333">
        <f t="shared" si="2"/>
        <v>0</v>
      </c>
      <c r="N28" s="471"/>
    </row>
    <row r="29" spans="1:14" s="13" customFormat="1" ht="15">
      <c r="A29" s="265">
        <v>19</v>
      </c>
      <c r="B29" s="331" t="s">
        <v>810</v>
      </c>
      <c r="C29" s="333">
        <v>1336</v>
      </c>
      <c r="D29" s="333">
        <v>4</v>
      </c>
      <c r="E29" s="333">
        <v>0</v>
      </c>
      <c r="F29" s="333">
        <v>33</v>
      </c>
      <c r="G29" s="333">
        <f t="shared" si="0"/>
        <v>1373</v>
      </c>
      <c r="H29" s="333">
        <v>1335</v>
      </c>
      <c r="I29" s="333">
        <v>4</v>
      </c>
      <c r="J29" s="333">
        <v>0</v>
      </c>
      <c r="K29" s="333">
        <v>34</v>
      </c>
      <c r="L29" s="333">
        <f t="shared" si="1"/>
        <v>1373</v>
      </c>
      <c r="M29" s="333">
        <f t="shared" si="2"/>
        <v>0</v>
      </c>
      <c r="N29" s="471"/>
    </row>
    <row r="30" spans="1:14" s="13" customFormat="1" ht="15">
      <c r="A30" s="265">
        <v>20</v>
      </c>
      <c r="B30" s="331" t="s">
        <v>811</v>
      </c>
      <c r="C30" s="333">
        <v>943</v>
      </c>
      <c r="D30" s="333">
        <v>14</v>
      </c>
      <c r="E30" s="333">
        <v>0</v>
      </c>
      <c r="F30" s="333">
        <v>39</v>
      </c>
      <c r="G30" s="333">
        <f t="shared" si="0"/>
        <v>996</v>
      </c>
      <c r="H30" s="333">
        <v>936</v>
      </c>
      <c r="I30" s="333">
        <v>14</v>
      </c>
      <c r="J30" s="333">
        <v>0</v>
      </c>
      <c r="K30" s="333">
        <v>46</v>
      </c>
      <c r="L30" s="333">
        <f t="shared" si="1"/>
        <v>996</v>
      </c>
      <c r="M30" s="333">
        <f t="shared" si="2"/>
        <v>0</v>
      </c>
      <c r="N30" s="471"/>
    </row>
    <row r="31" spans="1:14" s="13" customFormat="1" ht="15">
      <c r="A31" s="265">
        <v>21</v>
      </c>
      <c r="B31" s="331" t="s">
        <v>812</v>
      </c>
      <c r="C31" s="333">
        <v>895</v>
      </c>
      <c r="D31" s="333">
        <v>32</v>
      </c>
      <c r="E31" s="333">
        <v>0</v>
      </c>
      <c r="F31" s="333">
        <v>46</v>
      </c>
      <c r="G31" s="333">
        <f t="shared" si="0"/>
        <v>973</v>
      </c>
      <c r="H31" s="333">
        <v>888</v>
      </c>
      <c r="I31" s="333">
        <v>33</v>
      </c>
      <c r="J31" s="333">
        <v>0</v>
      </c>
      <c r="K31" s="333">
        <v>52</v>
      </c>
      <c r="L31" s="333">
        <f t="shared" si="1"/>
        <v>973</v>
      </c>
      <c r="M31" s="333">
        <f t="shared" si="2"/>
        <v>0</v>
      </c>
      <c r="N31" s="471"/>
    </row>
    <row r="32" spans="1:14" s="13" customFormat="1" ht="15">
      <c r="A32" s="265">
        <v>22</v>
      </c>
      <c r="B32" s="331" t="s">
        <v>813</v>
      </c>
      <c r="C32" s="333">
        <v>846</v>
      </c>
      <c r="D32" s="333">
        <v>20</v>
      </c>
      <c r="E32" s="333">
        <v>0</v>
      </c>
      <c r="F32" s="333">
        <v>88</v>
      </c>
      <c r="G32" s="333">
        <f t="shared" si="0"/>
        <v>954</v>
      </c>
      <c r="H32" s="333">
        <v>829</v>
      </c>
      <c r="I32" s="333">
        <v>37</v>
      </c>
      <c r="J32" s="333">
        <v>0</v>
      </c>
      <c r="K32" s="333">
        <v>88</v>
      </c>
      <c r="L32" s="333">
        <f t="shared" si="1"/>
        <v>954</v>
      </c>
      <c r="M32" s="333">
        <f t="shared" si="2"/>
        <v>0</v>
      </c>
      <c r="N32" s="471"/>
    </row>
    <row r="33" spans="1:17" s="13" customFormat="1" ht="15">
      <c r="A33" s="265">
        <v>23</v>
      </c>
      <c r="B33" s="331" t="s">
        <v>814</v>
      </c>
      <c r="C33" s="333">
        <v>969</v>
      </c>
      <c r="D33" s="333">
        <v>7</v>
      </c>
      <c r="E33" s="333">
        <v>0</v>
      </c>
      <c r="F33" s="333">
        <v>9</v>
      </c>
      <c r="G33" s="333">
        <f t="shared" si="0"/>
        <v>985</v>
      </c>
      <c r="H33" s="333">
        <v>972</v>
      </c>
      <c r="I33" s="333">
        <v>4</v>
      </c>
      <c r="J33" s="333">
        <v>0</v>
      </c>
      <c r="K33" s="333">
        <v>9</v>
      </c>
      <c r="L33" s="333">
        <f t="shared" si="1"/>
        <v>985</v>
      </c>
      <c r="M33" s="333">
        <f t="shared" si="2"/>
        <v>0</v>
      </c>
      <c r="N33" s="471"/>
    </row>
    <row r="34" spans="1:17" s="13" customFormat="1" ht="15">
      <c r="A34" s="265">
        <v>24</v>
      </c>
      <c r="B34" s="331" t="s">
        <v>815</v>
      </c>
      <c r="C34" s="333">
        <v>851</v>
      </c>
      <c r="D34" s="333">
        <v>8</v>
      </c>
      <c r="E34" s="333">
        <v>0</v>
      </c>
      <c r="F34" s="333">
        <v>131</v>
      </c>
      <c r="G34" s="333">
        <f t="shared" si="0"/>
        <v>990</v>
      </c>
      <c r="H34" s="333">
        <v>851</v>
      </c>
      <c r="I34" s="333">
        <v>8</v>
      </c>
      <c r="J34" s="333">
        <v>0</v>
      </c>
      <c r="K34" s="333">
        <v>131</v>
      </c>
      <c r="L34" s="333">
        <f t="shared" si="1"/>
        <v>990</v>
      </c>
      <c r="M34" s="333">
        <f t="shared" si="2"/>
        <v>0</v>
      </c>
      <c r="N34" s="471"/>
    </row>
    <row r="35" spans="1:17" s="13" customFormat="1" ht="15">
      <c r="A35" s="265">
        <v>25</v>
      </c>
      <c r="B35" s="331" t="s">
        <v>816</v>
      </c>
      <c r="C35" s="333">
        <v>562</v>
      </c>
      <c r="D35" s="333">
        <v>4</v>
      </c>
      <c r="E35" s="333">
        <v>0</v>
      </c>
      <c r="F35" s="333">
        <v>316</v>
      </c>
      <c r="G35" s="333">
        <f t="shared" si="0"/>
        <v>882</v>
      </c>
      <c r="H35" s="333">
        <v>639</v>
      </c>
      <c r="I35" s="333">
        <v>4</v>
      </c>
      <c r="J35" s="333">
        <v>0</v>
      </c>
      <c r="K35" s="333">
        <v>239</v>
      </c>
      <c r="L35" s="333">
        <f t="shared" si="1"/>
        <v>882</v>
      </c>
      <c r="M35" s="333">
        <f t="shared" si="2"/>
        <v>0</v>
      </c>
      <c r="N35" s="471"/>
    </row>
    <row r="36" spans="1:17" s="13" customFormat="1" ht="15.75" customHeight="1">
      <c r="A36" s="265">
        <v>26</v>
      </c>
      <c r="B36" s="331" t="s">
        <v>817</v>
      </c>
      <c r="C36" s="333">
        <v>552</v>
      </c>
      <c r="D36" s="333">
        <v>5</v>
      </c>
      <c r="E36" s="333">
        <v>0</v>
      </c>
      <c r="F36" s="333">
        <v>89</v>
      </c>
      <c r="G36" s="333">
        <f t="shared" si="0"/>
        <v>646</v>
      </c>
      <c r="H36" s="333">
        <v>542</v>
      </c>
      <c r="I36" s="333">
        <v>15</v>
      </c>
      <c r="J36" s="333">
        <v>0</v>
      </c>
      <c r="K36" s="333">
        <v>89</v>
      </c>
      <c r="L36" s="333">
        <f t="shared" si="1"/>
        <v>646</v>
      </c>
      <c r="M36" s="333">
        <f t="shared" si="2"/>
        <v>0</v>
      </c>
      <c r="N36" s="471"/>
    </row>
    <row r="37" spans="1:17" s="13" customFormat="1" ht="13.5" customHeight="1">
      <c r="A37" s="265">
        <v>27</v>
      </c>
      <c r="B37" s="331" t="s">
        <v>818</v>
      </c>
      <c r="C37" s="333">
        <v>551</v>
      </c>
      <c r="D37" s="333">
        <v>13</v>
      </c>
      <c r="E37" s="333">
        <v>0</v>
      </c>
      <c r="F37" s="333">
        <v>176</v>
      </c>
      <c r="G37" s="333">
        <f t="shared" si="0"/>
        <v>740</v>
      </c>
      <c r="H37" s="333">
        <v>551</v>
      </c>
      <c r="I37" s="333">
        <v>9</v>
      </c>
      <c r="J37" s="333">
        <v>0</v>
      </c>
      <c r="K37" s="333">
        <v>174</v>
      </c>
      <c r="L37" s="333">
        <f t="shared" si="1"/>
        <v>734</v>
      </c>
      <c r="M37" s="333">
        <f t="shared" si="2"/>
        <v>6</v>
      </c>
      <c r="N37" s="559" t="s">
        <v>975</v>
      </c>
    </row>
    <row r="38" spans="1:17" s="13" customFormat="1" ht="15.6" customHeight="1">
      <c r="A38" s="265">
        <v>28</v>
      </c>
      <c r="B38" s="331" t="s">
        <v>819</v>
      </c>
      <c r="C38" s="333">
        <v>903</v>
      </c>
      <c r="D38" s="333">
        <v>11</v>
      </c>
      <c r="E38" s="333">
        <v>0</v>
      </c>
      <c r="F38" s="333">
        <v>46</v>
      </c>
      <c r="G38" s="333">
        <f t="shared" si="0"/>
        <v>960</v>
      </c>
      <c r="H38" s="333">
        <v>909</v>
      </c>
      <c r="I38" s="333">
        <v>5</v>
      </c>
      <c r="J38" s="333">
        <v>0</v>
      </c>
      <c r="K38" s="333">
        <v>46</v>
      </c>
      <c r="L38" s="333">
        <f t="shared" si="1"/>
        <v>960</v>
      </c>
      <c r="M38" s="333">
        <f t="shared" si="2"/>
        <v>0</v>
      </c>
      <c r="N38" s="471"/>
    </row>
    <row r="39" spans="1:17" ht="15">
      <c r="A39" s="265">
        <v>29</v>
      </c>
      <c r="B39" s="331" t="s">
        <v>820</v>
      </c>
      <c r="C39" s="336">
        <v>888</v>
      </c>
      <c r="D39" s="336">
        <v>2</v>
      </c>
      <c r="E39" s="336">
        <v>0</v>
      </c>
      <c r="F39" s="336">
        <v>3</v>
      </c>
      <c r="G39" s="333">
        <f t="shared" si="0"/>
        <v>893</v>
      </c>
      <c r="H39" s="336">
        <v>888</v>
      </c>
      <c r="I39" s="336">
        <v>2</v>
      </c>
      <c r="J39" s="333">
        <v>0</v>
      </c>
      <c r="K39" s="336">
        <v>3</v>
      </c>
      <c r="L39" s="333">
        <f t="shared" si="1"/>
        <v>893</v>
      </c>
      <c r="M39" s="333">
        <f t="shared" si="2"/>
        <v>0</v>
      </c>
      <c r="N39" s="471"/>
      <c r="O39" s="13"/>
      <c r="P39" s="13"/>
      <c r="Q39" s="13"/>
    </row>
    <row r="40" spans="1:17" ht="15">
      <c r="A40" s="265">
        <v>30</v>
      </c>
      <c r="B40" s="331" t="s">
        <v>821</v>
      </c>
      <c r="C40" s="336">
        <v>478</v>
      </c>
      <c r="D40" s="336">
        <v>8</v>
      </c>
      <c r="E40" s="336">
        <v>0</v>
      </c>
      <c r="F40" s="336">
        <v>10</v>
      </c>
      <c r="G40" s="333">
        <f t="shared" si="0"/>
        <v>496</v>
      </c>
      <c r="H40" s="336">
        <v>486</v>
      </c>
      <c r="I40" s="336">
        <v>8</v>
      </c>
      <c r="J40" s="333">
        <v>0</v>
      </c>
      <c r="K40" s="336">
        <v>2</v>
      </c>
      <c r="L40" s="333">
        <f t="shared" si="1"/>
        <v>496</v>
      </c>
      <c r="M40" s="333">
        <f t="shared" si="2"/>
        <v>0</v>
      </c>
      <c r="N40" s="471"/>
      <c r="O40" s="13"/>
      <c r="P40" s="13"/>
      <c r="Q40" s="13"/>
    </row>
    <row r="41" spans="1:17" ht="15">
      <c r="A41" s="265">
        <v>31</v>
      </c>
      <c r="B41" s="331" t="s">
        <v>822</v>
      </c>
      <c r="C41" s="336">
        <v>236</v>
      </c>
      <c r="D41" s="336">
        <v>0</v>
      </c>
      <c r="E41" s="336">
        <v>0</v>
      </c>
      <c r="F41" s="336">
        <v>1</v>
      </c>
      <c r="G41" s="333">
        <f t="shared" si="0"/>
        <v>237</v>
      </c>
      <c r="H41" s="336">
        <v>236</v>
      </c>
      <c r="I41" s="336">
        <v>0</v>
      </c>
      <c r="J41" s="333">
        <v>0</v>
      </c>
      <c r="K41" s="336">
        <v>1</v>
      </c>
      <c r="L41" s="333">
        <f t="shared" si="1"/>
        <v>237</v>
      </c>
      <c r="M41" s="333">
        <f t="shared" si="2"/>
        <v>0</v>
      </c>
      <c r="N41" s="471"/>
      <c r="O41" s="13"/>
      <c r="P41" s="13"/>
      <c r="Q41" s="13"/>
    </row>
    <row r="42" spans="1:17" ht="15">
      <c r="A42" s="265">
        <v>32</v>
      </c>
      <c r="B42" s="331" t="s">
        <v>823</v>
      </c>
      <c r="C42" s="336">
        <v>297</v>
      </c>
      <c r="D42" s="336">
        <v>0</v>
      </c>
      <c r="E42" s="336">
        <v>0</v>
      </c>
      <c r="F42" s="336">
        <v>0</v>
      </c>
      <c r="G42" s="333">
        <f t="shared" si="0"/>
        <v>297</v>
      </c>
      <c r="H42" s="336">
        <v>297</v>
      </c>
      <c r="I42" s="336">
        <v>0</v>
      </c>
      <c r="J42" s="333">
        <v>0</v>
      </c>
      <c r="K42" s="336">
        <v>0</v>
      </c>
      <c r="L42" s="333">
        <f t="shared" si="1"/>
        <v>297</v>
      </c>
      <c r="M42" s="333">
        <f t="shared" si="2"/>
        <v>0</v>
      </c>
      <c r="N42" s="471"/>
      <c r="O42" s="13"/>
      <c r="P42" s="13"/>
      <c r="Q42" s="13"/>
    </row>
    <row r="43" spans="1:17">
      <c r="A43" s="289">
        <v>33</v>
      </c>
      <c r="B43" s="330" t="s">
        <v>824</v>
      </c>
      <c r="C43" s="336">
        <v>849</v>
      </c>
      <c r="D43" s="336">
        <v>0</v>
      </c>
      <c r="E43" s="336">
        <v>0</v>
      </c>
      <c r="F43" s="336">
        <v>1</v>
      </c>
      <c r="G43" s="333">
        <f t="shared" si="0"/>
        <v>850</v>
      </c>
      <c r="H43" s="336">
        <v>849</v>
      </c>
      <c r="I43" s="336">
        <v>0</v>
      </c>
      <c r="J43" s="336">
        <v>0</v>
      </c>
      <c r="K43" s="336">
        <v>1</v>
      </c>
      <c r="L43" s="333">
        <f t="shared" si="1"/>
        <v>850</v>
      </c>
      <c r="M43" s="333">
        <f t="shared" si="2"/>
        <v>0</v>
      </c>
      <c r="N43" s="471"/>
      <c r="O43" s="13"/>
      <c r="P43" s="13"/>
      <c r="Q43" s="13"/>
    </row>
    <row r="44" spans="1:17">
      <c r="A44" s="289">
        <v>34</v>
      </c>
      <c r="B44" s="330" t="s">
        <v>825</v>
      </c>
      <c r="C44" s="336">
        <v>495</v>
      </c>
      <c r="D44" s="336">
        <v>5</v>
      </c>
      <c r="E44" s="336">
        <v>0</v>
      </c>
      <c r="F44" s="336">
        <v>0</v>
      </c>
      <c r="G44" s="333">
        <f t="shared" si="0"/>
        <v>500</v>
      </c>
      <c r="H44" s="336">
        <v>495</v>
      </c>
      <c r="I44" s="336">
        <v>5</v>
      </c>
      <c r="J44" s="336">
        <v>0</v>
      </c>
      <c r="K44" s="336">
        <v>0</v>
      </c>
      <c r="L44" s="333">
        <f t="shared" si="1"/>
        <v>500</v>
      </c>
      <c r="M44" s="333">
        <f t="shared" si="2"/>
        <v>0</v>
      </c>
      <c r="N44" s="471"/>
      <c r="O44" s="13"/>
      <c r="P44" s="13"/>
      <c r="Q44" s="13"/>
    </row>
    <row r="45" spans="1:17">
      <c r="A45" s="289">
        <v>35</v>
      </c>
      <c r="B45" s="330" t="s">
        <v>826</v>
      </c>
      <c r="C45" s="336">
        <v>741</v>
      </c>
      <c r="D45" s="336">
        <v>3</v>
      </c>
      <c r="E45" s="336">
        <v>0</v>
      </c>
      <c r="F45" s="336">
        <v>0</v>
      </c>
      <c r="G45" s="333">
        <f t="shared" si="0"/>
        <v>744</v>
      </c>
      <c r="H45" s="336">
        <v>741</v>
      </c>
      <c r="I45" s="336">
        <v>2</v>
      </c>
      <c r="J45" s="336">
        <v>0</v>
      </c>
      <c r="K45" s="336">
        <v>0</v>
      </c>
      <c r="L45" s="333">
        <f t="shared" si="1"/>
        <v>743</v>
      </c>
      <c r="M45" s="333">
        <f t="shared" si="2"/>
        <v>1</v>
      </c>
      <c r="N45" s="559" t="s">
        <v>975</v>
      </c>
      <c r="O45" s="13"/>
      <c r="P45" s="13"/>
      <c r="Q45" s="13"/>
    </row>
    <row r="46" spans="1:17">
      <c r="A46" s="289">
        <v>36</v>
      </c>
      <c r="B46" s="330" t="s">
        <v>827</v>
      </c>
      <c r="C46" s="336">
        <v>524</v>
      </c>
      <c r="D46" s="336">
        <v>2</v>
      </c>
      <c r="E46" s="336">
        <v>0</v>
      </c>
      <c r="F46" s="336">
        <v>0</v>
      </c>
      <c r="G46" s="333">
        <f t="shared" si="0"/>
        <v>526</v>
      </c>
      <c r="H46" s="336">
        <v>524</v>
      </c>
      <c r="I46" s="336">
        <v>2</v>
      </c>
      <c r="J46" s="336">
        <v>0</v>
      </c>
      <c r="K46" s="336">
        <v>0</v>
      </c>
      <c r="L46" s="333">
        <f t="shared" si="1"/>
        <v>526</v>
      </c>
      <c r="M46" s="333">
        <f t="shared" si="2"/>
        <v>0</v>
      </c>
      <c r="N46" s="471"/>
      <c r="O46" s="13"/>
      <c r="P46" s="13"/>
      <c r="Q46" s="13"/>
    </row>
    <row r="47" spans="1:17">
      <c r="A47" s="289">
        <v>37</v>
      </c>
      <c r="B47" s="330" t="s">
        <v>828</v>
      </c>
      <c r="C47" s="336">
        <v>640</v>
      </c>
      <c r="D47" s="336">
        <v>29</v>
      </c>
      <c r="E47" s="336">
        <v>0</v>
      </c>
      <c r="F47" s="336">
        <v>47</v>
      </c>
      <c r="G47" s="333">
        <f t="shared" si="0"/>
        <v>716</v>
      </c>
      <c r="H47" s="336">
        <v>652</v>
      </c>
      <c r="I47" s="336">
        <v>46</v>
      </c>
      <c r="J47" s="336">
        <v>0</v>
      </c>
      <c r="K47" s="336">
        <v>18</v>
      </c>
      <c r="L47" s="333">
        <f t="shared" si="1"/>
        <v>716</v>
      </c>
      <c r="M47" s="333">
        <f t="shared" si="2"/>
        <v>0</v>
      </c>
      <c r="N47" s="471"/>
      <c r="O47" s="13"/>
      <c r="P47" s="13"/>
      <c r="Q47" s="13"/>
    </row>
    <row r="48" spans="1:17">
      <c r="A48" s="289">
        <v>38</v>
      </c>
      <c r="B48" s="330" t="s">
        <v>829</v>
      </c>
      <c r="C48" s="336">
        <v>714</v>
      </c>
      <c r="D48" s="336">
        <v>8</v>
      </c>
      <c r="E48" s="336">
        <v>0</v>
      </c>
      <c r="F48" s="336">
        <v>8</v>
      </c>
      <c r="G48" s="333">
        <f t="shared" si="0"/>
        <v>730</v>
      </c>
      <c r="H48" s="336">
        <v>722</v>
      </c>
      <c r="I48" s="336">
        <v>0</v>
      </c>
      <c r="J48" s="336">
        <v>0</v>
      </c>
      <c r="K48" s="336">
        <v>8</v>
      </c>
      <c r="L48" s="333">
        <f t="shared" si="1"/>
        <v>730</v>
      </c>
      <c r="M48" s="333">
        <f t="shared" si="2"/>
        <v>0</v>
      </c>
      <c r="N48" s="471"/>
      <c r="O48" s="13"/>
      <c r="P48" s="13"/>
    </row>
    <row r="49" spans="1:15">
      <c r="A49" s="635" t="s">
        <v>14</v>
      </c>
      <c r="B49" s="635"/>
      <c r="C49" s="338">
        <f>SUM(C11:C48)</f>
        <v>28631</v>
      </c>
      <c r="D49" s="338">
        <f>SUM(D11:D48)</f>
        <v>323</v>
      </c>
      <c r="E49" s="338">
        <f>SUM(E11:E48)</f>
        <v>0</v>
      </c>
      <c r="F49" s="338">
        <f>SUM(F11:F48)</f>
        <v>1174</v>
      </c>
      <c r="G49" s="341">
        <f>SUM(C49:F49)</f>
        <v>30128</v>
      </c>
      <c r="H49" s="25">
        <f>SUM(H11:H48)</f>
        <v>28732</v>
      </c>
      <c r="I49" s="338">
        <f>SUM(I11:I48)</f>
        <v>341</v>
      </c>
      <c r="J49" s="341">
        <f>SUM(J11:J48)</f>
        <v>0</v>
      </c>
      <c r="K49" s="338">
        <f>SUM(K11:K48)</f>
        <v>1042</v>
      </c>
      <c r="L49" s="341">
        <f t="shared" si="1"/>
        <v>30115</v>
      </c>
      <c r="M49" s="333">
        <f t="shared" si="2"/>
        <v>13</v>
      </c>
      <c r="N49" s="471"/>
      <c r="O49" s="13"/>
    </row>
    <row r="50" spans="1:15">
      <c r="A50" s="10"/>
      <c r="B50" s="11"/>
      <c r="C50" s="342"/>
      <c r="D50" s="342"/>
      <c r="E50" s="342"/>
      <c r="F50" s="342"/>
      <c r="G50" s="11"/>
      <c r="H50" s="11"/>
      <c r="I50" s="342"/>
      <c r="J50" s="344"/>
      <c r="K50" s="342"/>
      <c r="L50" s="11"/>
      <c r="M50" s="343"/>
      <c r="N50" s="11"/>
    </row>
    <row r="51" spans="1:15">
      <c r="A51" s="9" t="s">
        <v>7</v>
      </c>
      <c r="L51" s="11"/>
      <c r="M51" s="11"/>
    </row>
    <row r="52" spans="1:15">
      <c r="A52" t="s">
        <v>8</v>
      </c>
    </row>
    <row r="53" spans="1:15">
      <c r="A53" t="s">
        <v>9</v>
      </c>
      <c r="L53" s="10" t="s">
        <v>10</v>
      </c>
      <c r="M53" s="10"/>
      <c r="N53" s="10" t="s">
        <v>10</v>
      </c>
    </row>
    <row r="54" spans="1:15">
      <c r="A54" s="295" t="s">
        <v>439</v>
      </c>
      <c r="J54" s="10"/>
      <c r="K54" s="10"/>
      <c r="L54" s="10"/>
    </row>
    <row r="55" spans="1:15">
      <c r="C55" s="295" t="s">
        <v>440</v>
      </c>
      <c r="E55" s="11"/>
      <c r="F55" s="11"/>
      <c r="G55" s="11"/>
      <c r="H55" s="11"/>
      <c r="I55" s="11"/>
      <c r="J55" s="11"/>
      <c r="K55" s="11"/>
      <c r="L55" s="11"/>
      <c r="M55" s="11"/>
    </row>
    <row r="56" spans="1:15">
      <c r="E56" s="11"/>
      <c r="F56" s="11"/>
      <c r="G56" s="11"/>
      <c r="H56" s="11"/>
      <c r="I56" s="11"/>
      <c r="J56" s="11"/>
      <c r="K56" s="11"/>
      <c r="L56" s="11"/>
      <c r="M56" s="11"/>
      <c r="N56" s="11"/>
    </row>
    <row r="57" spans="1:15">
      <c r="A57" s="727"/>
      <c r="B57" s="727"/>
      <c r="C57" s="727"/>
      <c r="D57" s="727"/>
      <c r="E57" s="727"/>
      <c r="F57" s="727"/>
      <c r="G57" s="727"/>
      <c r="H57" s="727"/>
      <c r="I57" s="727"/>
      <c r="J57" s="727"/>
      <c r="K57" s="727"/>
      <c r="L57" s="727"/>
      <c r="M57" s="727"/>
      <c r="N57" s="727"/>
    </row>
    <row r="58" spans="1:15" ht="12.75" customHeight="1">
      <c r="M58" s="641" t="s">
        <v>1027</v>
      </c>
      <c r="N58" s="641"/>
      <c r="O58" s="641"/>
    </row>
    <row r="59" spans="1:15" ht="12.75" customHeight="1">
      <c r="M59" s="641"/>
      <c r="N59" s="641"/>
      <c r="O59" s="641"/>
    </row>
    <row r="60" spans="1:15" ht="12.75" customHeight="1">
      <c r="M60" s="641"/>
      <c r="N60" s="641"/>
      <c r="O60" s="641"/>
    </row>
    <row r="61" spans="1:15" ht="12.75" customHeight="1">
      <c r="M61" s="641"/>
      <c r="N61" s="641"/>
      <c r="O61" s="641"/>
    </row>
  </sheetData>
  <mergeCells count="16">
    <mergeCell ref="A49:B49"/>
    <mergeCell ref="A57:N57"/>
    <mergeCell ref="M58:O61"/>
    <mergeCell ref="D1:J1"/>
    <mergeCell ref="A2:N2"/>
    <mergeCell ref="A3:N3"/>
    <mergeCell ref="A5:N5"/>
    <mergeCell ref="L7:N7"/>
    <mergeCell ref="A7:B7"/>
    <mergeCell ref="M1:N1"/>
    <mergeCell ref="M8:M9"/>
    <mergeCell ref="N8:N9"/>
    <mergeCell ref="A8:A9"/>
    <mergeCell ref="B8:B9"/>
    <mergeCell ref="C8:G8"/>
    <mergeCell ref="H8:L8"/>
  </mergeCells>
  <phoneticPr fontId="0" type="noConversion"/>
  <printOptions horizontalCentered="1"/>
  <pageMargins left="0.70866141732283472" right="0.70866141732283472" top="0.23622047244094491" bottom="0"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59</vt:i4>
      </vt:variant>
    </vt:vector>
  </HeadingPairs>
  <TitlesOfParts>
    <vt:vector size="128" baseType="lpstr">
      <vt:lpstr>First-Page</vt:lpstr>
      <vt:lpstr>Contents</vt:lpstr>
      <vt:lpstr>Sheet1</vt:lpstr>
      <vt:lpstr>AT-1-Gen_Info </vt:lpstr>
      <vt:lpstr>AT-2-S1 BUDGET</vt:lpstr>
      <vt:lpstr>AT_2A_fundflow</vt:lpstr>
      <vt:lpstr>AT-3</vt:lpstr>
      <vt:lpstr>AT3A_cvrg(Insti)_PY</vt:lpstr>
      <vt:lpstr>AT3B_cvrg(Insti)_UPY </vt:lpstr>
      <vt:lpstr>AT3C_cvrg(Insti)_UPY </vt:lpstr>
      <vt:lpstr>enrolment vs availed_PY</vt:lpstr>
      <vt:lpstr>enrolment vs availed_UPY</vt:lpstr>
      <vt:lpstr>AT-4B</vt:lpstr>
      <vt:lpstr>T5_PLAN_vs_PRFM</vt:lpstr>
      <vt:lpstr>T5A_PLAN_vs_PRFM </vt:lpstr>
      <vt:lpstr>T5B_PLAN_vs_PRFM  (2)</vt:lpstr>
      <vt:lpstr>T5C_Drought_PLAN_vs_PRFM </vt:lpstr>
      <vt:lpstr>T5D_Drought_PLAN_vs_PRFM  </vt:lpstr>
      <vt:lpstr>T6_FG_py_Utlsn</vt:lpstr>
      <vt:lpstr>T6A_FG_Upy_Utlsn </vt:lpstr>
      <vt:lpstr>T6B_Pay_FG_FCI_Pry</vt:lpstr>
      <vt:lpstr>T6C_Coarse_Grain</vt:lpstr>
      <vt:lpstr>T7_CC_PY_Utlsn</vt:lpstr>
      <vt:lpstr>T7ACC_UPY_Utlsn </vt:lpstr>
      <vt:lpstr>AT-8_Hon_CCH_Pry</vt:lpstr>
      <vt:lpstr>AT-8A_Hon_CCH_UPry</vt:lpstr>
      <vt:lpstr>AT9_TA</vt:lpstr>
      <vt:lpstr>AT10_MME</vt:lpstr>
      <vt:lpstr>AT10A_</vt:lpstr>
      <vt:lpstr>AT-10 B</vt:lpstr>
      <vt:lpstr>AT-10 C</vt:lpstr>
      <vt:lpstr>AT-10D</vt:lpstr>
      <vt:lpstr>AT-10 E</vt:lpstr>
      <vt:lpstr>AT-10 F Drinking Water</vt:lpstr>
      <vt:lpstr>AT11_KS Year wise</vt:lpstr>
      <vt:lpstr>AT11A_KS-District wise</vt:lpstr>
      <vt:lpstr>AT12_KD-New</vt:lpstr>
      <vt:lpstr>AT12A_KD-Replacement</vt:lpstr>
      <vt:lpstr>Mode of cooking</vt:lpstr>
      <vt:lpstr>AT-14</vt:lpstr>
      <vt:lpstr>AT-14 A</vt:lpstr>
      <vt:lpstr>AT-15</vt:lpstr>
      <vt:lpstr>AT-16</vt:lpstr>
      <vt:lpstr>AT_17_Coverage-RBSK </vt:lpstr>
      <vt:lpstr>AT18_Details_Community </vt:lpstr>
      <vt:lpstr>AT_19_Impl_Agency</vt:lpstr>
      <vt:lpstr>AT_20_CentralCookingagency </vt:lpstr>
      <vt:lpstr>AT-21</vt:lpstr>
      <vt:lpstr>AT-22</vt:lpstr>
      <vt:lpstr>AT-23 MIS</vt:lpstr>
      <vt:lpstr>AT-23A _AMS</vt:lpstr>
      <vt:lpstr>AT-24</vt:lpstr>
      <vt:lpstr>AT-25</vt:lpstr>
      <vt:lpstr>Sheet1 (2)</vt:lpstr>
      <vt:lpstr>AT26_NoWD</vt:lpstr>
      <vt:lpstr>AT26A_NoWD</vt:lpstr>
      <vt:lpstr>AT27_Req_FG_CA_Pry</vt:lpstr>
      <vt:lpstr>AT27A_Req_FG_CA_U Pry </vt:lpstr>
      <vt:lpstr>AT27B_Req_FG_CA_N CLP</vt:lpstr>
      <vt:lpstr>AT27C_Req_FG_Drought -Pry </vt:lpstr>
      <vt:lpstr>AT27D_Req_FG_Drought -UPry </vt:lpstr>
      <vt:lpstr>AT_28_RqmtKitchen</vt:lpstr>
      <vt:lpstr>AT-28A_RqmtPlinthArea</vt:lpstr>
      <vt:lpstr>AT29_K_D</vt:lpstr>
      <vt:lpstr>AT-30_Coook-cum-Helper</vt:lpstr>
      <vt:lpstr>AT_31_Budget_provision </vt:lpstr>
      <vt:lpstr>AT32_Drought Pry Util</vt:lpstr>
      <vt:lpstr>AT-32A Drought UPry Util</vt:lpstr>
      <vt:lpstr>Sheet2</vt:lpstr>
      <vt:lpstr>'AT_17_Coverage-RBSK '!Print_Area</vt:lpstr>
      <vt:lpstr>AT_19_Impl_Agency!Print_Area</vt:lpstr>
      <vt:lpstr>'AT_20_CentralCookingagency '!Print_Area</vt:lpstr>
      <vt:lpstr>AT_28_RqmtKitchen!Print_Area</vt:lpstr>
      <vt:lpstr>AT_2A_fundflow!Print_Area</vt:lpstr>
      <vt:lpstr>'AT_31_Budget_provision '!Print_Area</vt:lpstr>
      <vt:lpstr>'AT-10 B'!Print_Area</vt:lpstr>
      <vt:lpstr>'AT-10 C'!Print_Area</vt:lpstr>
      <vt:lpstr>'AT-10 E'!Print_Area</vt:lpstr>
      <vt:lpstr>'AT-10 F Drinking Water'!Print_Area</vt:lpstr>
      <vt:lpstr>AT10_MME!Print_Area</vt:lpstr>
      <vt:lpstr>AT10A_!Print_Area</vt:lpstr>
      <vt:lpstr>'AT-10D'!Print_Area</vt:lpstr>
      <vt:lpstr>'AT11_KS Year wise'!Print_Area</vt:lpstr>
      <vt:lpstr>'AT11A_KS-District wise'!Print_Area</vt:lpstr>
      <vt:lpstr>'AT12_KD-New'!Print_Area</vt:lpstr>
      <vt:lpstr>'AT12A_KD-Replacement'!Print_Area</vt:lpstr>
      <vt:lpstr>'AT-14'!Print_Area</vt:lpstr>
      <vt:lpstr>'AT-14 A'!Print_Area</vt:lpstr>
      <vt:lpstr>'AT-15'!Print_Area</vt:lpstr>
      <vt:lpstr>'AT-16'!Print_Area</vt:lpstr>
      <vt:lpstr>'AT18_Details_Community '!Print_Area</vt:lpstr>
      <vt:lpstr>'AT-1-Gen_Info '!Print_Area</vt:lpstr>
      <vt:lpstr>'AT-21'!Print_Area</vt:lpstr>
      <vt:lpstr>'AT-24'!Print_Area</vt:lpstr>
      <vt:lpstr>AT26_NoWD!Print_Area</vt:lpstr>
      <vt:lpstr>AT26A_NoWD!Print_Area</vt:lpstr>
      <vt:lpstr>AT27_Req_FG_CA_Pry!Print_Area</vt:lpstr>
      <vt:lpstr>'AT27A_Req_FG_CA_U Pry '!Print_Area</vt:lpstr>
      <vt:lpstr>'AT27B_Req_FG_CA_N CLP'!Print_Area</vt:lpstr>
      <vt:lpstr>'AT27C_Req_FG_Drought -Pry '!Print_Area</vt:lpstr>
      <vt:lpstr>'AT27D_Req_FG_Drought -UPry '!Print_Area</vt:lpstr>
      <vt:lpstr>'AT-28A_RqmtPlinthArea'!Print_Area</vt:lpstr>
      <vt:lpstr>AT29_K_D!Print_Area</vt:lpstr>
      <vt:lpstr>'AT-2-S1 BUDGET'!Print_Area</vt:lpstr>
      <vt:lpstr>'AT-30_Coook-cum-Helper'!Print_Area</vt:lpstr>
      <vt:lpstr>'AT32_Drought Pry Util'!Print_Area</vt:lpstr>
      <vt:lpstr>'AT-32A Drought UPry Util'!Print_Area</vt:lpstr>
      <vt:lpstr>'AT3A_cvrg(Insti)_PY'!Print_Area</vt:lpstr>
      <vt:lpstr>'AT3B_cvrg(Insti)_UPY '!Print_Area</vt:lpstr>
      <vt:lpstr>'AT3C_cvrg(Insti)_UPY '!Print_Area</vt:lpstr>
      <vt:lpstr>'AT-8_Hon_CCH_Pry'!Print_Area</vt:lpstr>
      <vt:lpstr>'AT-8A_Hon_CCH_UPry'!Print_Area</vt:lpstr>
      <vt:lpstr>AT9_TA!Print_Area</vt:lpstr>
      <vt:lpstr>Contents!Print_Area</vt:lpstr>
      <vt:lpstr>'enrolment vs availed_PY'!Print_Area</vt:lpstr>
      <vt:lpstr>'enrolment vs availed_UPY'!Print_Area</vt:lpstr>
      <vt:lpstr>'Mode of cooking'!Print_Area</vt:lpstr>
      <vt:lpstr>Sheet1!Print_Area</vt:lpstr>
      <vt:lpstr>'Sheet1 (2)'!Print_Area</vt:lpstr>
      <vt:lpstr>'T5B_PLAN_vs_PRFM  (2)'!Print_Area</vt:lpstr>
      <vt:lpstr>'T5C_Drought_PLAN_vs_PRFM '!Print_Area</vt:lpstr>
      <vt:lpstr>'T5D_Drought_PLAN_vs_PRFM  '!Print_Area</vt:lpstr>
      <vt:lpstr>T6_FG_py_Utlsn!Print_Area</vt:lpstr>
      <vt:lpstr>'T6A_FG_Upy_Utlsn '!Print_Area</vt:lpstr>
      <vt:lpstr>T6B_Pay_FG_FCI_Pry!Print_Area</vt:lpstr>
      <vt:lpstr>T6C_Coarse_Grain!Print_Area</vt:lpstr>
      <vt:lpstr>T7_CC_PY_Utlsn!Print_Area</vt:lpstr>
      <vt:lpstr>'T7ACC_UPY_Utlsn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user</cp:lastModifiedBy>
  <cp:lastPrinted>2018-06-16T08:52:05Z</cp:lastPrinted>
  <dcterms:created xsi:type="dcterms:W3CDTF">1996-10-14T23:33:28Z</dcterms:created>
  <dcterms:modified xsi:type="dcterms:W3CDTF">2018-06-19T12:36:45Z</dcterms:modified>
</cp:coreProperties>
</file>